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2" sheetId="2" r:id="rId1"/>
    <sheet name="план" sheetId="3" r:id="rId2"/>
  </sheets>
  <calcPr calcId="125725"/>
</workbook>
</file>

<file path=xl/calcChain.xml><?xml version="1.0" encoding="utf-8"?>
<calcChain xmlns="http://schemas.openxmlformats.org/spreadsheetml/2006/main">
  <c r="F25" i="3"/>
  <c r="F24"/>
  <c r="F23"/>
  <c r="E22"/>
  <c r="E26" s="1"/>
  <c r="F21"/>
  <c r="F22" s="1"/>
  <c r="F20"/>
  <c r="F19"/>
  <c r="F18"/>
  <c r="F17"/>
  <c r="F16"/>
  <c r="F15"/>
  <c r="F14"/>
  <c r="F13"/>
  <c r="F12"/>
  <c r="F11"/>
  <c r="F10"/>
  <c r="F26" l="1"/>
  <c r="D8" i="2"/>
</calcChain>
</file>

<file path=xl/sharedStrings.xml><?xml version="1.0" encoding="utf-8"?>
<sst xmlns="http://schemas.openxmlformats.org/spreadsheetml/2006/main" count="252" uniqueCount="170">
  <si>
    <t>Площадь  МОП</t>
  </si>
  <si>
    <t>№ п/п</t>
  </si>
  <si>
    <t>Наименование работ и услуг</t>
  </si>
  <si>
    <t>Услуги УК по управлению и обслуживанию МКД в т.ч.</t>
  </si>
  <si>
    <t>2</t>
  </si>
  <si>
    <t>3</t>
  </si>
  <si>
    <t>4</t>
  </si>
  <si>
    <t>Уборка подъездов</t>
  </si>
  <si>
    <t>5</t>
  </si>
  <si>
    <t>6</t>
  </si>
  <si>
    <t>9</t>
  </si>
  <si>
    <t>10</t>
  </si>
  <si>
    <t>Аварийное обслуживание</t>
  </si>
  <si>
    <t>11</t>
  </si>
  <si>
    <t>Количество месяцев в отчетном периоде</t>
  </si>
  <si>
    <t>Утверждаю</t>
  </si>
  <si>
    <t>__________________  Косьяненко Е.Ю.</t>
  </si>
  <si>
    <t>Отчет  о выполненных работах по содержанию общего имущества</t>
  </si>
  <si>
    <t>Тариф(руб)</t>
  </si>
  <si>
    <t>Сумма начисленно за отчетный период(руб)</t>
  </si>
  <si>
    <t>Сумма получена за отчетный период(руб)</t>
  </si>
  <si>
    <t>Ед.изм.</t>
  </si>
  <si>
    <t>Цена руб</t>
  </si>
  <si>
    <t>Колич.</t>
  </si>
  <si>
    <t>Периодичность</t>
  </si>
  <si>
    <t>Стоимость работ</t>
  </si>
  <si>
    <t>(услуг) руб</t>
  </si>
  <si>
    <t>м2</t>
  </si>
  <si>
    <t>Выполнение стандартов управления МКД</t>
  </si>
  <si>
    <t>Расчет платы по лицевым счетам и выпуск единого платежного документа</t>
  </si>
  <si>
    <t>Паспортный стол</t>
  </si>
  <si>
    <t>Движение денежных средств</t>
  </si>
  <si>
    <t>Ремонт здания</t>
  </si>
  <si>
    <t>Инженерные сети (регламентные работы ,резерв на аварийное обслуживание)</t>
  </si>
  <si>
    <t>Освидетельствование</t>
  </si>
  <si>
    <t>Договор на обслуживание вентканалов</t>
  </si>
  <si>
    <t>Обследование вентканалов</t>
  </si>
  <si>
    <t>Содержание мусоропровода и мусорокамеры</t>
  </si>
  <si>
    <t>Сбор и выгрузка мусора из мусорокамер</t>
  </si>
  <si>
    <t>Промывка мусорокамеры</t>
  </si>
  <si>
    <t>Содержание лифтового хозяйства</t>
  </si>
  <si>
    <t>Техническое обслуживание лифтов(цена за месяц</t>
  </si>
  <si>
    <t>Дератизация</t>
  </si>
  <si>
    <t>Дезенфекция МОП спец .средствами</t>
  </si>
  <si>
    <t>Уборка территории с асфальтовым покрытием</t>
  </si>
  <si>
    <t>Всего выполнено работ, оказано услуг за отчетный период</t>
  </si>
  <si>
    <t xml:space="preserve">СОИ холодная вода  на МОП </t>
  </si>
  <si>
    <t xml:space="preserve">СОИ электричество на МОП </t>
  </si>
  <si>
    <t xml:space="preserve">СОИ ГВС МОП </t>
  </si>
  <si>
    <t>шт.</t>
  </si>
  <si>
    <t>руб</t>
  </si>
  <si>
    <t>Полезная площадь</t>
  </si>
  <si>
    <t>усл</t>
  </si>
  <si>
    <t>шт</t>
  </si>
  <si>
    <t>м2/мес</t>
  </si>
  <si>
    <t>п.м</t>
  </si>
  <si>
    <t>Техническое освидетельствование лифтов</t>
  </si>
  <si>
    <t xml:space="preserve">Содержание придомовой территории </t>
  </si>
  <si>
    <t>7</t>
  </si>
  <si>
    <t>8</t>
  </si>
  <si>
    <t>Всего с СОИ</t>
  </si>
  <si>
    <t>Регламентн. работы и тек. ремонт электроснабжение</t>
  </si>
  <si>
    <t>Регламентн. работы и тек. ремонт системы ЦО</t>
  </si>
  <si>
    <t>Регламентн. работы и тек. ремонт системы ХВС</t>
  </si>
  <si>
    <t>Регламентн. работы и тек. ремонт системы ГВС</t>
  </si>
  <si>
    <t>Регламентн. работы и тек. ремонт системы канализации</t>
  </si>
  <si>
    <t>Согласно ПП РФ № 290</t>
  </si>
  <si>
    <t>Окос газона</t>
  </si>
  <si>
    <t>Получена оплата за отчетный период на сумму</t>
  </si>
  <si>
    <t>ФИНАНСОВЫЙ РЕЗУЛЬТАТ</t>
  </si>
  <si>
    <t>Исполнитель__________________</t>
  </si>
  <si>
    <t>акты</t>
  </si>
  <si>
    <t>Ген.директор ООО "Мастер- Сервис"</t>
  </si>
  <si>
    <t>12</t>
  </si>
  <si>
    <t>Санитарное содержание территории без асфальтового покрытия</t>
  </si>
  <si>
    <t xml:space="preserve">Ген. директор ООО "Мастер-Сервис" </t>
  </si>
  <si>
    <t>_________________ Косьяненко  Е.Ю.</t>
  </si>
  <si>
    <t xml:space="preserve">МКД  адрес: Пузакова , дом 76  </t>
  </si>
  <si>
    <t>Полезная площадь  м2</t>
  </si>
  <si>
    <t>Тариф (руб)</t>
  </si>
  <si>
    <t>Количество месяцев</t>
  </si>
  <si>
    <t>№</t>
  </si>
  <si>
    <t>Наименование вида работ:</t>
  </si>
  <si>
    <t>Содержание работ</t>
  </si>
  <si>
    <t>Ед. изм.</t>
  </si>
  <si>
    <t>тариф</t>
  </si>
  <si>
    <t>сумма руб</t>
  </si>
  <si>
    <t>Выполнение стандартов управления  МКД (расходы на управление)</t>
  </si>
  <si>
    <t>Согласно Правилам,утвержденным  ПП РФ от 15.05.2013г № 416 (Раздел II)ПОСТОЯННО</t>
  </si>
  <si>
    <t>м2 площади</t>
  </si>
  <si>
    <t>Услуга РЦ , ведение сайтов УК и ГИС ЖКХ</t>
  </si>
  <si>
    <t>Работы по содержанию и ремонту  систем  инженерно-технического обеспечения МОП</t>
  </si>
  <si>
    <t>Согласно Перечню, утвержденному ПП РФ от 03.04.2013г №290(пп.1-20, за искл. Пп.7/8.7/9) ПОСТОЯННО</t>
  </si>
  <si>
    <t xml:space="preserve">Аварийное - диспетчерское обслуживание </t>
  </si>
  <si>
    <t>Согласно Перечню, утвержденному ПП РФ от 15.05.2013г №416  (Раздел IV)  КРУГЛОСУТОЧНО</t>
  </si>
  <si>
    <t>Техническое обслуживание внутридомового газового оборудования</t>
  </si>
  <si>
    <t>Согласно Перечню, утвержденному ПП РФ от 03.04.2013г №290 (пп. 1-20, за искл. Пп7/8, 7/9) ПОСТОЯННО</t>
  </si>
  <si>
    <t>Работы по содержанию земельного участка и благоустройства.</t>
  </si>
  <si>
    <t>Согласно Перечню, утвержденному ПП РФ от 03.04.2013г №290 (пп. 24,25)в ручную.</t>
  </si>
  <si>
    <t>Дератизация и дизенсекция</t>
  </si>
  <si>
    <t>Согласно Перечню, утвержденному ПП РФ от 03.04.2013г №290 (п. 23/5)</t>
  </si>
  <si>
    <t>Обслуживание дымоходов и вентканалов</t>
  </si>
  <si>
    <t>Согласно Перечню, утвержденному ПП РФ от 03.04.2013г №290 (п. 15)</t>
  </si>
  <si>
    <t>Работы по содержанию помещений, входящих в состав общего имущества в МКД</t>
  </si>
  <si>
    <t>Согласно Перечню, утвержденному ПП РФ от 03.04.2013г №290 (п. 23/1-4) По доп. Решению собственников.</t>
  </si>
  <si>
    <t>Работы по содержанию и текущему ремонту конструктивных элементов здания</t>
  </si>
  <si>
    <t>Работы по содержанию и текущему ремонту лифтов МКД</t>
  </si>
  <si>
    <t>Работы по содержанию и текущему ремонту МУСОРОПРОВОДА МКД</t>
  </si>
  <si>
    <t xml:space="preserve">СОИ- холодная вода  </t>
  </si>
  <si>
    <t>СОИ- электричество</t>
  </si>
  <si>
    <t xml:space="preserve">СОИ горячая вода  </t>
  </si>
  <si>
    <t>итого с ресурсами на СОИ</t>
  </si>
  <si>
    <t>Подписи сторон:</t>
  </si>
  <si>
    <t xml:space="preserve"> Представитель МКД ____________</t>
  </si>
  <si>
    <t>Исполнитель  экономист УК _______________</t>
  </si>
  <si>
    <t>Договор на внутригазовое обслуживание ВДГО</t>
  </si>
  <si>
    <t>Ведение паспортного учета, печать квитанций и абонентское обслуживание</t>
  </si>
  <si>
    <t>маш\час</t>
  </si>
  <si>
    <t>Вывоз не бытового мусора</t>
  </si>
  <si>
    <t>м3</t>
  </si>
  <si>
    <t>усл.</t>
  </si>
  <si>
    <t xml:space="preserve">Дезинсекция подъездов от муравьев и тараканов. 2 под., </t>
  </si>
  <si>
    <t>Услуга спецтехники(январь, февраль)</t>
  </si>
  <si>
    <t>Долг СП перед УК в сумме руб на 01.01.2023г</t>
  </si>
  <si>
    <t>Вывешивание табличек</t>
  </si>
  <si>
    <t>Ремонт клапана мусоропровода под.2 эт.9 под.5 эт.4,под.6 эт.4</t>
  </si>
  <si>
    <t>м.п.</t>
  </si>
  <si>
    <t>Очистка кровли от снега , кв.120</t>
  </si>
  <si>
    <t xml:space="preserve"> Герметизация стыков стеновых панелей кв.72,108,218</t>
  </si>
  <si>
    <t>Ремонт ливневки</t>
  </si>
  <si>
    <t xml:space="preserve">Закрашивание надписей </t>
  </si>
  <si>
    <t>Заделка выбоин в полах цементных(пороги)под.2</t>
  </si>
  <si>
    <t>Малый ремонт двери под.10</t>
  </si>
  <si>
    <t>Заделка выбоин в полах цементных(пороги)под.6</t>
  </si>
  <si>
    <t>Завоз песка в песочницу</t>
  </si>
  <si>
    <t>Косметический ремонт стен и потолка под 7 эт.9</t>
  </si>
  <si>
    <t>Маслянная окраска игрового оборудования и лавочек</t>
  </si>
  <si>
    <t>Малый ремонт двери</t>
  </si>
  <si>
    <t xml:space="preserve">Замена мусоприемного клапана </t>
  </si>
  <si>
    <t>Ямочный ремонт отмостки щебнем</t>
  </si>
  <si>
    <t>Сборка и установка беседки</t>
  </si>
  <si>
    <t>Замена мусоприемного клапана под.9 эт.8</t>
  </si>
  <si>
    <t xml:space="preserve"> Восстановление отдельных участков железобетонных полов под.7</t>
  </si>
  <si>
    <t>Заделка выбоин в полах цементных под.7</t>
  </si>
  <si>
    <t>Малый ремонт двери под.8</t>
  </si>
  <si>
    <t>Ямочный ремонт дороги щебнем</t>
  </si>
  <si>
    <t>Заделка выбоин в полах цементных под.8,9,10</t>
  </si>
  <si>
    <t>Установка опалубки(2м*015 и 3*0,15 и 3*0,15)</t>
  </si>
  <si>
    <t xml:space="preserve"> Восстановление отдельных участков железобетонных полов под.1,2,3,6</t>
  </si>
  <si>
    <t>Косметический ремонт стен и потолка под 7 эт.8,7 ( дл.8*2,7*2 м2)</t>
  </si>
  <si>
    <t>Разборка подвесного потолка кабины лифта под.9</t>
  </si>
  <si>
    <t>Масляная покраска потолка кабины лифта</t>
  </si>
  <si>
    <t>Оплачены работы  (услуги) 2023г</t>
  </si>
  <si>
    <t>Ремонт мягкой кровли ,3 под.л/кл, кв.70,72,105,105,140,141,142</t>
  </si>
  <si>
    <t>Ремот лоджии кв.33</t>
  </si>
  <si>
    <t>Ремонт ливневки 3 под.</t>
  </si>
  <si>
    <t>Подсыпка пескосолянной смесью</t>
  </si>
  <si>
    <t xml:space="preserve">Ремонт ограждения лестничных клеток под.3 </t>
  </si>
  <si>
    <t>м.п</t>
  </si>
  <si>
    <t>Ремонт оконных рам</t>
  </si>
  <si>
    <t>м.кв</t>
  </si>
  <si>
    <t>Ремонт мягкой кровли , кв.247,248,249,250,356.9 под, л/кл.</t>
  </si>
  <si>
    <t>Услуги спецтехники (Трактор)(ноябрь. Декабрь)</t>
  </si>
  <si>
    <t>Задолженность на 01.01.2023 г.(руб)</t>
  </si>
  <si>
    <t>Задолженнность на 01.10.2024 г</t>
  </si>
  <si>
    <t>Экспертиза лифтов, .</t>
  </si>
  <si>
    <t xml:space="preserve"> г.Тула , ул Пузакова , д.76 за   2023 год</t>
  </si>
  <si>
    <t>План    работ (услуг ) согласно  договора управления  на  2024год</t>
  </si>
  <si>
    <t>Итого  работ (услуг)необходимо  выполнить в соответствии с требованиями  законодательства РФ в 2024г</t>
  </si>
  <si>
    <t>Долг СП перед УК в сумме руб на 01.01.2024г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</si>
</sst>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#,##0.000"/>
    <numFmt numFmtId="166" formatCode="0.000"/>
  </numFmts>
  <fonts count="3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8"/>
      <name val="Times New Roman"/>
      <family val="1"/>
      <charset val="204"/>
    </font>
    <font>
      <i/>
      <sz val="8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9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6"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/>
    <xf numFmtId="0" fontId="6" fillId="0" borderId="0" xfId="0" applyFont="1" applyBorder="1" applyAlignment="1">
      <alignment horizontal="center" wrapText="1"/>
    </xf>
    <xf numFmtId="0" fontId="7" fillId="0" borderId="0" xfId="0" applyFont="1" applyBorder="1"/>
    <xf numFmtId="0" fontId="3" fillId="0" borderId="0" xfId="0" applyFont="1" applyBorder="1" applyAlignment="1"/>
    <xf numFmtId="0" fontId="4" fillId="0" borderId="0" xfId="0" applyFont="1" applyBorder="1"/>
    <xf numFmtId="4" fontId="4" fillId="0" borderId="0" xfId="0" applyNumberFormat="1" applyFont="1" applyBorder="1"/>
    <xf numFmtId="4" fontId="0" fillId="0" borderId="0" xfId="0" applyNumberFormat="1"/>
    <xf numFmtId="0" fontId="2" fillId="0" borderId="0" xfId="0" applyFont="1"/>
    <xf numFmtId="0" fontId="10" fillId="0" borderId="0" xfId="0" applyFont="1"/>
    <xf numFmtId="0" fontId="9" fillId="0" borderId="0" xfId="0" applyFont="1"/>
    <xf numFmtId="0" fontId="8" fillId="0" borderId="0" xfId="0" applyFont="1" applyBorder="1" applyAlignment="1">
      <alignment horizontal="left" wrapText="1"/>
    </xf>
    <xf numFmtId="0" fontId="8" fillId="0" borderId="0" xfId="0" applyFont="1" applyBorder="1"/>
    <xf numFmtId="0" fontId="13" fillId="0" borderId="0" xfId="0" applyFont="1" applyBorder="1" applyAlignment="1"/>
    <xf numFmtId="0" fontId="14" fillId="0" borderId="0" xfId="0" applyFont="1" applyBorder="1"/>
    <xf numFmtId="0" fontId="13" fillId="0" borderId="0" xfId="0" applyFont="1" applyBorder="1"/>
    <xf numFmtId="0" fontId="12" fillId="0" borderId="0" xfId="0" applyFont="1" applyBorder="1" applyAlignment="1">
      <alignment horizontal="left" vertical="center" wrapText="1"/>
    </xf>
    <xf numFmtId="0" fontId="15" fillId="3" borderId="7" xfId="0" applyFont="1" applyFill="1" applyBorder="1" applyAlignment="1"/>
    <xf numFmtId="0" fontId="15" fillId="3" borderId="8" xfId="0" applyFont="1" applyFill="1" applyBorder="1" applyAlignment="1"/>
    <xf numFmtId="4" fontId="15" fillId="3" borderId="8" xfId="0" applyNumberFormat="1" applyFont="1" applyFill="1" applyBorder="1" applyAlignment="1"/>
    <xf numFmtId="3" fontId="15" fillId="3" borderId="9" xfId="0" applyNumberFormat="1" applyFont="1" applyFill="1" applyBorder="1" applyAlignment="1">
      <alignment horizontal="center" vertical="center"/>
    </xf>
    <xf numFmtId="0" fontId="15" fillId="3" borderId="10" xfId="0" applyFont="1" applyFill="1" applyBorder="1" applyAlignment="1"/>
    <xf numFmtId="0" fontId="15" fillId="3" borderId="11" xfId="0" applyFont="1" applyFill="1" applyBorder="1" applyAlignment="1"/>
    <xf numFmtId="4" fontId="15" fillId="3" borderId="11" xfId="0" applyNumberFormat="1" applyFont="1" applyFill="1" applyBorder="1" applyAlignment="1"/>
    <xf numFmtId="3" fontId="15" fillId="3" borderId="12" xfId="0" applyNumberFormat="1" applyFont="1" applyFill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right" vertical="center"/>
    </xf>
    <xf numFmtId="4" fontId="10" fillId="0" borderId="5" xfId="0" applyNumberFormat="1" applyFont="1" applyBorder="1" applyAlignment="1">
      <alignment horizontal="right" vertical="center"/>
    </xf>
    <xf numFmtId="165" fontId="11" fillId="4" borderId="5" xfId="0" applyNumberFormat="1" applyFont="1" applyFill="1" applyBorder="1" applyAlignment="1">
      <alignment horizontal="center" vertical="center"/>
    </xf>
    <xf numFmtId="165" fontId="10" fillId="0" borderId="0" xfId="0" applyNumberFormat="1" applyFont="1"/>
    <xf numFmtId="0" fontId="11" fillId="0" borderId="5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right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right"/>
    </xf>
    <xf numFmtId="49" fontId="11" fillId="0" borderId="5" xfId="0" applyNumberFormat="1" applyFont="1" applyBorder="1" applyAlignment="1">
      <alignment horizontal="right" vertical="center" wrapText="1"/>
    </xf>
    <xf numFmtId="0" fontId="10" fillId="0" borderId="5" xfId="0" applyFont="1" applyBorder="1"/>
    <xf numFmtId="0" fontId="10" fillId="3" borderId="5" xfId="0" applyFont="1" applyFill="1" applyBorder="1"/>
    <xf numFmtId="0" fontId="6" fillId="0" borderId="0" xfId="0" applyFont="1" applyBorder="1"/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left" wrapText="1"/>
    </xf>
    <xf numFmtId="4" fontId="8" fillId="0" borderId="5" xfId="0" applyNumberFormat="1" applyFont="1" applyBorder="1"/>
    <xf numFmtId="3" fontId="8" fillId="0" borderId="5" xfId="0" applyNumberFormat="1" applyFont="1" applyBorder="1"/>
    <xf numFmtId="0" fontId="2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164" fontId="7" fillId="3" borderId="5" xfId="1" applyFont="1" applyFill="1" applyBorder="1" applyAlignment="1">
      <alignment vertical="center" wrapText="1"/>
    </xf>
    <xf numFmtId="164" fontId="7" fillId="3" borderId="5" xfId="1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right" vertical="center" wrapText="1"/>
    </xf>
    <xf numFmtId="0" fontId="12" fillId="0" borderId="5" xfId="0" applyFont="1" applyBorder="1" applyAlignment="1">
      <alignment horizontal="right" vertical="center" wrapText="1"/>
    </xf>
    <xf numFmtId="164" fontId="12" fillId="3" borderId="5" xfId="1" applyFont="1" applyFill="1" applyBorder="1" applyAlignment="1">
      <alignment horizontal="right" vertical="center" wrapText="1"/>
    </xf>
    <xf numFmtId="3" fontId="10" fillId="0" borderId="5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  <xf numFmtId="2" fontId="0" fillId="0" borderId="5" xfId="0" applyNumberFormat="1" applyBorder="1" applyAlignment="1">
      <alignment horizontal="right"/>
    </xf>
    <xf numFmtId="4" fontId="8" fillId="3" borderId="5" xfId="0" applyNumberFormat="1" applyFont="1" applyFill="1" applyBorder="1"/>
    <xf numFmtId="43" fontId="10" fillId="0" borderId="5" xfId="2" applyFont="1" applyFill="1" applyBorder="1" applyAlignment="1">
      <alignment horizontal="center"/>
    </xf>
    <xf numFmtId="0" fontId="7" fillId="3" borderId="5" xfId="0" applyFont="1" applyFill="1" applyBorder="1" applyAlignment="1">
      <alignment vertical="center" wrapText="1"/>
    </xf>
    <xf numFmtId="4" fontId="6" fillId="0" borderId="5" xfId="0" applyNumberFormat="1" applyFont="1" applyBorder="1" applyAlignment="1">
      <alignment horizontal="right" vertical="center"/>
    </xf>
    <xf numFmtId="0" fontId="6" fillId="0" borderId="0" xfId="0" applyFont="1"/>
    <xf numFmtId="0" fontId="17" fillId="3" borderId="0" xfId="0" applyFont="1" applyFill="1" applyBorder="1" applyAlignment="1"/>
    <xf numFmtId="0" fontId="11" fillId="4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left" vertical="center" wrapText="1"/>
    </xf>
    <xf numFmtId="49" fontId="10" fillId="0" borderId="5" xfId="0" applyNumberFormat="1" applyFont="1" applyBorder="1" applyAlignment="1">
      <alignment horizontal="center"/>
    </xf>
    <xf numFmtId="49" fontId="11" fillId="0" borderId="5" xfId="0" applyNumberFormat="1" applyFont="1" applyBorder="1" applyAlignment="1">
      <alignment horizontal="center" vertical="center" wrapText="1"/>
    </xf>
    <xf numFmtId="2" fontId="10" fillId="0" borderId="5" xfId="0" applyNumberFormat="1" applyFont="1" applyFill="1" applyBorder="1" applyAlignment="1">
      <alignment horizontal="center"/>
    </xf>
    <xf numFmtId="0" fontId="8" fillId="0" borderId="0" xfId="0" applyFont="1"/>
    <xf numFmtId="3" fontId="10" fillId="0" borderId="6" xfId="0" applyNumberFormat="1" applyFont="1" applyBorder="1" applyAlignment="1">
      <alignment horizontal="center" vertical="center"/>
    </xf>
    <xf numFmtId="165" fontId="16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vertical="center"/>
    </xf>
    <xf numFmtId="2" fontId="0" fillId="0" borderId="5" xfId="0" applyNumberFormat="1" applyBorder="1" applyAlignment="1">
      <alignment horizontal="right" vertical="center"/>
    </xf>
    <xf numFmtId="2" fontId="2" fillId="0" borderId="5" xfId="0" applyNumberFormat="1" applyFont="1" applyBorder="1" applyAlignment="1">
      <alignment horizontal="right" vertical="center"/>
    </xf>
    <xf numFmtId="0" fontId="11" fillId="0" borderId="0" xfId="0" applyFont="1"/>
    <xf numFmtId="4" fontId="2" fillId="0" borderId="0" xfId="0" applyNumberFormat="1" applyFont="1" applyFill="1" applyBorder="1" applyAlignment="1">
      <alignment horizontal="right" vertical="center"/>
    </xf>
    <xf numFmtId="4" fontId="8" fillId="0" borderId="5" xfId="0" applyNumberFormat="1" applyFont="1" applyBorder="1" applyAlignment="1"/>
    <xf numFmtId="0" fontId="0" fillId="0" borderId="0" xfId="0" applyAlignment="1"/>
    <xf numFmtId="0" fontId="9" fillId="0" borderId="0" xfId="0" applyFont="1" applyAlignment="1"/>
    <xf numFmtId="0" fontId="10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center" wrapText="1"/>
    </xf>
    <xf numFmtId="4" fontId="10" fillId="0" borderId="0" xfId="0" applyNumberFormat="1" applyFont="1" applyBorder="1" applyAlignment="1">
      <alignment horizontal="right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4" fontId="10" fillId="0" borderId="0" xfId="0" applyNumberFormat="1" applyFont="1" applyAlignment="1">
      <alignment horizontal="right" wrapText="1"/>
    </xf>
    <xf numFmtId="4" fontId="0" fillId="0" borderId="0" xfId="0" applyNumberFormat="1" applyAlignment="1"/>
    <xf numFmtId="0" fontId="16" fillId="0" borderId="0" xfId="0" applyFont="1" applyBorder="1" applyAlignment="1">
      <alignment horizontal="right" wrapText="1"/>
    </xf>
    <xf numFmtId="0" fontId="10" fillId="0" borderId="0" xfId="0" applyFont="1" applyBorder="1" applyAlignment="1"/>
    <xf numFmtId="3" fontId="10" fillId="0" borderId="0" xfId="0" applyNumberFormat="1" applyFont="1" applyBorder="1" applyAlignment="1">
      <alignment horizontal="right"/>
    </xf>
    <xf numFmtId="0" fontId="19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center" vertical="center" wrapText="1"/>
    </xf>
    <xf numFmtId="4" fontId="20" fillId="0" borderId="5" xfId="0" applyNumberFormat="1" applyFont="1" applyBorder="1" applyAlignment="1">
      <alignment horizontal="center" vertical="center" wrapText="1"/>
    </xf>
    <xf numFmtId="0" fontId="22" fillId="0" borderId="5" xfId="0" applyFont="1" applyBorder="1" applyAlignment="1">
      <alignment horizontal="left" vertical="center" wrapText="1"/>
    </xf>
    <xf numFmtId="0" fontId="21" fillId="3" borderId="5" xfId="0" applyFont="1" applyFill="1" applyBorder="1" applyAlignment="1">
      <alignment horizontal="center" vertical="center" wrapText="1"/>
    </xf>
    <xf numFmtId="4" fontId="20" fillId="3" borderId="5" xfId="0" applyNumberFormat="1" applyFont="1" applyFill="1" applyBorder="1" applyAlignment="1">
      <alignment horizontal="center" vertical="center" wrapText="1"/>
    </xf>
    <xf numFmtId="166" fontId="22" fillId="3" borderId="5" xfId="0" applyNumberFormat="1" applyFont="1" applyFill="1" applyBorder="1" applyAlignment="1">
      <alignment horizontal="center" vertical="center"/>
    </xf>
    <xf numFmtId="0" fontId="23" fillId="0" borderId="5" xfId="0" applyFont="1" applyBorder="1" applyAlignment="1">
      <alignment horizontal="right"/>
    </xf>
    <xf numFmtId="0" fontId="24" fillId="0" borderId="5" xfId="0" applyFont="1" applyBorder="1" applyAlignment="1">
      <alignment horizontal="center" vertical="center"/>
    </xf>
    <xf numFmtId="4" fontId="20" fillId="3" borderId="5" xfId="0" applyNumberFormat="1" applyFont="1" applyFill="1" applyBorder="1" applyAlignment="1">
      <alignment horizontal="center" vertical="center"/>
    </xf>
    <xf numFmtId="3" fontId="20" fillId="3" borderId="5" xfId="0" applyNumberFormat="1" applyFont="1" applyFill="1" applyBorder="1" applyAlignment="1">
      <alignment horizontal="center" vertical="center"/>
    </xf>
    <xf numFmtId="0" fontId="10" fillId="0" borderId="13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25" fillId="3" borderId="5" xfId="0" applyFont="1" applyFill="1" applyBorder="1" applyAlignment="1"/>
    <xf numFmtId="0" fontId="24" fillId="3" borderId="5" xfId="0" applyFont="1" applyFill="1" applyBorder="1" applyAlignment="1">
      <alignment horizontal="center" vertical="center"/>
    </xf>
    <xf numFmtId="4" fontId="24" fillId="0" borderId="5" xfId="0" applyNumberFormat="1" applyFont="1" applyBorder="1" applyAlignment="1">
      <alignment horizontal="right" vertical="center"/>
    </xf>
    <xf numFmtId="4" fontId="22" fillId="3" borderId="5" xfId="0" applyNumberFormat="1" applyFont="1" applyFill="1" applyBorder="1" applyAlignment="1">
      <alignment horizontal="right"/>
    </xf>
    <xf numFmtId="4" fontId="22" fillId="3" borderId="5" xfId="0" applyNumberFormat="1" applyFont="1" applyFill="1" applyBorder="1" applyAlignment="1">
      <alignment horizontal="center" vertical="center"/>
    </xf>
    <xf numFmtId="0" fontId="23" fillId="0" borderId="13" xfId="0" applyFont="1" applyBorder="1" applyAlignment="1"/>
    <xf numFmtId="4" fontId="22" fillId="3" borderId="15" xfId="0" applyNumberFormat="1" applyFont="1" applyFill="1" applyBorder="1" applyAlignment="1">
      <alignment horizontal="right"/>
    </xf>
    <xf numFmtId="4" fontId="26" fillId="3" borderId="14" xfId="0" applyNumberFormat="1" applyFont="1" applyFill="1" applyBorder="1" applyAlignment="1">
      <alignment horizontal="right" vertical="center"/>
    </xf>
    <xf numFmtId="0" fontId="27" fillId="0" borderId="5" xfId="0" applyFont="1" applyBorder="1" applyAlignment="1">
      <alignment horizontal="center" vertical="center" wrapText="1"/>
    </xf>
    <xf numFmtId="4" fontId="28" fillId="3" borderId="5" xfId="0" applyNumberFormat="1" applyFont="1" applyFill="1" applyBorder="1" applyAlignment="1">
      <alignment vertical="center"/>
    </xf>
    <xf numFmtId="4" fontId="29" fillId="3" borderId="5" xfId="0" applyNumberFormat="1" applyFont="1" applyFill="1" applyBorder="1" applyAlignment="1">
      <alignment vertical="center"/>
    </xf>
    <xf numFmtId="0" fontId="23" fillId="0" borderId="0" xfId="0" applyFont="1" applyBorder="1" applyAlignment="1"/>
    <xf numFmtId="4" fontId="26" fillId="3" borderId="0" xfId="0" applyNumberFormat="1" applyFont="1" applyFill="1" applyBorder="1" applyAlignment="1">
      <alignment horizontal="left"/>
    </xf>
    <xf numFmtId="4" fontId="25" fillId="3" borderId="0" xfId="0" applyNumberFormat="1" applyFont="1" applyFill="1" applyBorder="1" applyAlignment="1">
      <alignment horizontal="left"/>
    </xf>
    <xf numFmtId="4" fontId="22" fillId="3" borderId="0" xfId="0" applyNumberFormat="1" applyFont="1" applyFill="1" applyBorder="1" applyAlignment="1">
      <alignment horizontal="right"/>
    </xf>
    <xf numFmtId="0" fontId="7" fillId="0" borderId="0" xfId="0" applyFont="1" applyFill="1" applyBorder="1"/>
    <xf numFmtId="0" fontId="32" fillId="0" borderId="5" xfId="0" applyFont="1" applyBorder="1" applyAlignment="1">
      <alignment horizontal="center"/>
    </xf>
    <xf numFmtId="3" fontId="10" fillId="0" borderId="0" xfId="0" applyNumberFormat="1" applyFont="1" applyBorder="1" applyAlignment="1">
      <alignment horizontal="center" vertical="center"/>
    </xf>
    <xf numFmtId="2" fontId="33" fillId="0" borderId="5" xfId="0" applyNumberFormat="1" applyFont="1" applyBorder="1" applyAlignment="1">
      <alignment horizontal="center" vertical="center"/>
    </xf>
    <xf numFmtId="0" fontId="32" fillId="0" borderId="13" xfId="0" applyFont="1" applyFill="1" applyBorder="1"/>
    <xf numFmtId="0" fontId="32" fillId="0" borderId="5" xfId="0" applyFont="1" applyFill="1" applyBorder="1" applyAlignment="1">
      <alignment horizontal="center"/>
    </xf>
    <xf numFmtId="0" fontId="30" fillId="3" borderId="12" xfId="0" applyFont="1" applyFill="1" applyBorder="1" applyAlignment="1">
      <alignment horizontal="center" vertical="center" wrapText="1"/>
    </xf>
    <xf numFmtId="2" fontId="32" fillId="0" borderId="5" xfId="0" applyNumberFormat="1" applyFont="1" applyFill="1" applyBorder="1" applyAlignment="1">
      <alignment horizontal="center" vertical="center"/>
    </xf>
    <xf numFmtId="2" fontId="32" fillId="0" borderId="5" xfId="0" applyNumberFormat="1" applyFont="1" applyBorder="1" applyAlignment="1">
      <alignment horizontal="center" vertical="center"/>
    </xf>
    <xf numFmtId="0" fontId="31" fillId="3" borderId="12" xfId="0" applyFont="1" applyFill="1" applyBorder="1" applyAlignment="1">
      <alignment wrapText="1"/>
    </xf>
    <xf numFmtId="0" fontId="31" fillId="3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1" fillId="3" borderId="12" xfId="0" applyFont="1" applyFill="1" applyBorder="1" applyAlignment="1">
      <alignment horizontal="center" wrapText="1"/>
    </xf>
    <xf numFmtId="0" fontId="33" fillId="3" borderId="5" xfId="0" applyFont="1" applyFill="1" applyBorder="1" applyAlignment="1">
      <alignment horizontal="center"/>
    </xf>
    <xf numFmtId="2" fontId="33" fillId="3" borderId="5" xfId="0" applyNumberFormat="1" applyFont="1" applyFill="1" applyBorder="1" applyAlignment="1">
      <alignment horizontal="center" vertical="center"/>
    </xf>
    <xf numFmtId="0" fontId="33" fillId="3" borderId="5" xfId="0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center"/>
    </xf>
    <xf numFmtId="2" fontId="33" fillId="0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3" fillId="5" borderId="5" xfId="0" applyFont="1" applyFill="1" applyBorder="1" applyAlignment="1">
      <alignment horizontal="center" vertical="center"/>
    </xf>
    <xf numFmtId="2" fontId="33" fillId="5" borderId="5" xfId="0" applyNumberFormat="1" applyFont="1" applyFill="1" applyBorder="1" applyAlignment="1">
      <alignment horizontal="center" vertical="center"/>
    </xf>
    <xf numFmtId="0" fontId="31" fillId="3" borderId="5" xfId="0" applyFont="1" applyFill="1" applyBorder="1" applyAlignment="1">
      <alignment horizontal="center" vertical="center" wrapText="1"/>
    </xf>
    <xf numFmtId="2" fontId="31" fillId="5" borderId="5" xfId="0" applyNumberFormat="1" applyFont="1" applyFill="1" applyBorder="1" applyAlignment="1">
      <alignment horizontal="center" vertical="center"/>
    </xf>
    <xf numFmtId="0" fontId="33" fillId="0" borderId="5" xfId="0" applyFont="1" applyBorder="1" applyAlignment="1">
      <alignment horizontal="center"/>
    </xf>
    <xf numFmtId="4" fontId="33" fillId="5" borderId="6" xfId="0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right"/>
    </xf>
    <xf numFmtId="0" fontId="0" fillId="0" borderId="5" xfId="0" applyBorder="1" applyAlignment="1">
      <alignment horizontal="center"/>
    </xf>
    <xf numFmtId="0" fontId="9" fillId="0" borderId="5" xfId="0" applyFont="1" applyBorder="1" applyAlignment="1">
      <alignment horizontal="center"/>
    </xf>
    <xf numFmtId="4" fontId="10" fillId="0" borderId="5" xfId="0" applyNumberFormat="1" applyFont="1" applyBorder="1" applyAlignment="1">
      <alignment horizontal="center"/>
    </xf>
    <xf numFmtId="0" fontId="31" fillId="3" borderId="5" xfId="0" applyFont="1" applyFill="1" applyBorder="1" applyAlignment="1">
      <alignment horizontal="center"/>
    </xf>
    <xf numFmtId="2" fontId="31" fillId="3" borderId="5" xfId="0" applyNumberFormat="1" applyFont="1" applyFill="1" applyBorder="1" applyAlignment="1">
      <alignment horizontal="center" vertical="center"/>
    </xf>
    <xf numFmtId="4" fontId="9" fillId="3" borderId="5" xfId="0" applyNumberFormat="1" applyFont="1" applyFill="1" applyBorder="1"/>
    <xf numFmtId="0" fontId="31" fillId="3" borderId="12" xfId="0" applyFont="1" applyFill="1" applyBorder="1" applyAlignment="1">
      <alignment horizontal="center" vertical="center" wrapText="1"/>
    </xf>
    <xf numFmtId="4" fontId="7" fillId="3" borderId="6" xfId="0" applyNumberFormat="1" applyFont="1" applyFill="1" applyBorder="1" applyAlignment="1">
      <alignment horizontal="center" vertical="center"/>
    </xf>
    <xf numFmtId="4" fontId="33" fillId="3" borderId="6" xfId="0" applyNumberFormat="1" applyFont="1" applyFill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0" fontId="0" fillId="0" borderId="5" xfId="0" applyBorder="1"/>
    <xf numFmtId="0" fontId="31" fillId="3" borderId="5" xfId="0" applyFont="1" applyFill="1" applyBorder="1" applyAlignment="1">
      <alignment horizontal="center" wrapText="1"/>
    </xf>
    <xf numFmtId="0" fontId="31" fillId="3" borderId="5" xfId="0" applyFont="1" applyFill="1" applyBorder="1" applyAlignment="1">
      <alignment horizontal="center" vertical="center"/>
    </xf>
    <xf numFmtId="4" fontId="10" fillId="0" borderId="12" xfId="0" applyNumberFormat="1" applyFont="1" applyBorder="1" applyAlignment="1">
      <alignment horizontal="center" vertical="center"/>
    </xf>
    <xf numFmtId="0" fontId="34" fillId="0" borderId="5" xfId="0" applyFont="1" applyBorder="1" applyAlignment="1">
      <alignment horizontal="right" wrapText="1"/>
    </xf>
    <xf numFmtId="0" fontId="35" fillId="3" borderId="16" xfId="0" applyFont="1" applyFill="1" applyBorder="1" applyAlignment="1">
      <alignment horizontal="right" wrapText="1"/>
    </xf>
    <xf numFmtId="0" fontId="36" fillId="0" borderId="5" xfId="0" applyFont="1" applyBorder="1" applyAlignment="1">
      <alignment horizontal="right"/>
    </xf>
    <xf numFmtId="0" fontId="35" fillId="3" borderId="5" xfId="0" applyFont="1" applyFill="1" applyBorder="1" applyAlignment="1">
      <alignment horizontal="right" wrapText="1"/>
    </xf>
    <xf numFmtId="164" fontId="12" fillId="3" borderId="17" xfId="1" applyFont="1" applyFill="1" applyBorder="1" applyAlignment="1">
      <alignment horizontal="right" vertical="center" wrapText="1"/>
    </xf>
    <xf numFmtId="0" fontId="37" fillId="3" borderId="5" xfId="0" applyFont="1" applyFill="1" applyBorder="1" applyAlignment="1">
      <alignment horizontal="right"/>
    </xf>
    <xf numFmtId="0" fontId="37" fillId="3" borderId="5" xfId="0" applyFont="1" applyFill="1" applyBorder="1" applyAlignment="1">
      <alignment horizontal="right" vertical="center" wrapText="1"/>
    </xf>
    <xf numFmtId="0" fontId="37" fillId="0" borderId="5" xfId="0" applyFont="1" applyFill="1" applyBorder="1" applyAlignment="1">
      <alignment horizontal="right"/>
    </xf>
    <xf numFmtId="0" fontId="37" fillId="5" borderId="5" xfId="0" applyFont="1" applyFill="1" applyBorder="1" applyAlignment="1">
      <alignment horizontal="right" vertical="center" wrapText="1"/>
    </xf>
    <xf numFmtId="0" fontId="35" fillId="3" borderId="5" xfId="0" applyFont="1" applyFill="1" applyBorder="1" applyAlignment="1">
      <alignment horizontal="right" vertical="center" wrapText="1"/>
    </xf>
    <xf numFmtId="0" fontId="37" fillId="0" borderId="5" xfId="0" applyFont="1" applyBorder="1" applyAlignment="1">
      <alignment horizontal="right"/>
    </xf>
    <xf numFmtId="0" fontId="35" fillId="3" borderId="5" xfId="0" applyFont="1" applyFill="1" applyBorder="1" applyAlignment="1">
      <alignment horizontal="right"/>
    </xf>
    <xf numFmtId="0" fontId="35" fillId="3" borderId="14" xfId="0" applyFont="1" applyFill="1" applyBorder="1" applyAlignment="1">
      <alignment horizontal="right" vertical="center" wrapText="1"/>
    </xf>
    <xf numFmtId="0" fontId="37" fillId="3" borderId="5" xfId="0" applyFont="1" applyFill="1" applyBorder="1" applyAlignment="1">
      <alignment horizontal="right" wrapText="1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37" fillId="0" borderId="5" xfId="0" applyFont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2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22" fillId="0" borderId="13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center" vertical="center"/>
    </xf>
  </cellXfs>
  <cellStyles count="3">
    <cellStyle name="Денежный" xfId="1" builtinId="4"/>
    <cellStyle name="Обычный" xfId="0" builtinId="0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7"/>
  <sheetViews>
    <sheetView tabSelected="1" topLeftCell="A52" workbookViewId="0">
      <selection activeCell="I67" sqref="I67"/>
    </sheetView>
  </sheetViews>
  <sheetFormatPr defaultRowHeight="15"/>
  <cols>
    <col min="1" max="1" width="3.85546875" customWidth="1"/>
    <col min="2" max="2" width="40.85546875" customWidth="1"/>
    <col min="3" max="3" width="7.7109375" customWidth="1"/>
    <col min="4" max="4" width="10.85546875" customWidth="1"/>
    <col min="5" max="5" width="9.28515625" customWidth="1"/>
    <col min="6" max="6" width="9.42578125" customWidth="1"/>
    <col min="7" max="7" width="17.140625" customWidth="1"/>
    <col min="10" max="10" width="11.42578125" bestFit="1" customWidth="1"/>
  </cols>
  <sheetData>
    <row r="1" spans="1:7">
      <c r="E1" s="183" t="s">
        <v>15</v>
      </c>
      <c r="F1" s="183"/>
    </row>
    <row r="2" spans="1:7">
      <c r="E2" s="183" t="s">
        <v>72</v>
      </c>
      <c r="F2" s="183"/>
      <c r="G2" s="184"/>
    </row>
    <row r="3" spans="1:7">
      <c r="E3" s="183" t="s">
        <v>16</v>
      </c>
      <c r="F3" s="183"/>
      <c r="G3" s="184"/>
    </row>
    <row r="5" spans="1:7">
      <c r="A5" s="183" t="s">
        <v>17</v>
      </c>
      <c r="B5" s="183"/>
      <c r="C5" s="183"/>
      <c r="D5" s="183"/>
      <c r="E5" s="183"/>
      <c r="F5" s="183"/>
    </row>
    <row r="6" spans="1:7">
      <c r="A6" s="183" t="s">
        <v>166</v>
      </c>
      <c r="B6" s="183"/>
      <c r="C6" s="183"/>
      <c r="D6" s="183"/>
      <c r="E6" s="183"/>
      <c r="F6" s="183"/>
    </row>
    <row r="7" spans="1:7" ht="15" customHeight="1">
      <c r="A7" s="42"/>
      <c r="B7" s="42"/>
      <c r="C7" s="42"/>
      <c r="D7" s="42"/>
      <c r="E7" s="42"/>
      <c r="F7" s="42"/>
    </row>
    <row r="8" spans="1:7" ht="18" customHeight="1">
      <c r="A8" s="1"/>
      <c r="B8" s="2" t="s">
        <v>18</v>
      </c>
      <c r="C8" s="3"/>
      <c r="D8" s="16" t="e">
        <f>#REF!+#REF!</f>
        <v>#REF!</v>
      </c>
      <c r="E8" s="4"/>
      <c r="F8" s="4"/>
      <c r="G8" s="79">
        <v>19.170000000000002</v>
      </c>
    </row>
    <row r="9" spans="1:7" ht="15.75" customHeight="1">
      <c r="A9" s="1"/>
      <c r="B9" s="43" t="s">
        <v>51</v>
      </c>
      <c r="C9" s="5"/>
      <c r="D9" s="17"/>
      <c r="E9" s="6"/>
      <c r="F9" s="6"/>
      <c r="G9" s="44">
        <v>20114.71</v>
      </c>
    </row>
    <row r="10" spans="1:7" ht="15.75" customHeight="1">
      <c r="A10" s="7"/>
      <c r="B10" s="19" t="s">
        <v>0</v>
      </c>
      <c r="C10" s="4"/>
      <c r="D10" s="18">
        <v>331.7</v>
      </c>
      <c r="E10" s="8"/>
      <c r="F10" s="41"/>
      <c r="G10" s="44">
        <v>3197.8</v>
      </c>
    </row>
    <row r="11" spans="1:7" ht="14.25" customHeight="1">
      <c r="A11" s="1"/>
      <c r="B11" s="43" t="s">
        <v>163</v>
      </c>
      <c r="C11" s="5"/>
      <c r="D11" s="17"/>
      <c r="E11" s="6"/>
      <c r="F11" s="6"/>
      <c r="G11" s="59">
        <v>762061.7999999997</v>
      </c>
    </row>
    <row r="12" spans="1:7">
      <c r="A12" s="1"/>
      <c r="B12" s="43" t="s">
        <v>19</v>
      </c>
      <c r="C12" s="5"/>
      <c r="D12" s="17"/>
      <c r="E12" s="6"/>
      <c r="F12" s="6"/>
      <c r="G12" s="59">
        <v>5695985.1500000004</v>
      </c>
    </row>
    <row r="13" spans="1:7">
      <c r="A13" s="1"/>
      <c r="B13" s="43" t="s">
        <v>20</v>
      </c>
      <c r="C13" s="5"/>
      <c r="D13" s="17"/>
      <c r="E13" s="6"/>
      <c r="F13" s="6"/>
      <c r="G13" s="59">
        <v>5394871.5599999996</v>
      </c>
    </row>
    <row r="14" spans="1:7">
      <c r="A14" s="1"/>
      <c r="B14" s="43" t="s">
        <v>164</v>
      </c>
      <c r="C14" s="5"/>
      <c r="D14" s="17"/>
      <c r="E14" s="6"/>
      <c r="F14" s="6"/>
      <c r="G14" s="59">
        <v>965568.32</v>
      </c>
    </row>
    <row r="15" spans="1:7" ht="17.25" customHeight="1" thickBot="1">
      <c r="A15" s="7"/>
      <c r="B15" s="14" t="s">
        <v>14</v>
      </c>
      <c r="C15" s="4"/>
      <c r="D15" s="15"/>
      <c r="E15" s="15"/>
      <c r="F15" s="9"/>
      <c r="G15" s="45">
        <v>12</v>
      </c>
    </row>
    <row r="16" spans="1:7" ht="15" customHeight="1">
      <c r="A16" s="186" t="s">
        <v>1</v>
      </c>
      <c r="B16" s="188" t="s">
        <v>2</v>
      </c>
      <c r="C16" s="190" t="s">
        <v>21</v>
      </c>
      <c r="D16" s="185" t="s">
        <v>23</v>
      </c>
      <c r="E16" s="181" t="s">
        <v>22</v>
      </c>
      <c r="F16" s="185" t="s">
        <v>24</v>
      </c>
      <c r="G16" s="46" t="s">
        <v>25</v>
      </c>
    </row>
    <row r="17" spans="1:7">
      <c r="A17" s="187"/>
      <c r="B17" s="189"/>
      <c r="C17" s="181"/>
      <c r="D17" s="185"/>
      <c r="E17" s="182"/>
      <c r="F17" s="185"/>
      <c r="G17" s="46" t="s">
        <v>26</v>
      </c>
    </row>
    <row r="18" spans="1:7" ht="25.5">
      <c r="A18" s="34">
        <v>1</v>
      </c>
      <c r="B18" s="47" t="s">
        <v>3</v>
      </c>
      <c r="C18" s="28"/>
      <c r="D18" s="29"/>
      <c r="E18" s="30"/>
      <c r="F18" s="54"/>
      <c r="G18" s="74"/>
    </row>
    <row r="19" spans="1:7" ht="23.25" customHeight="1">
      <c r="A19" s="35"/>
      <c r="B19" s="52" t="s">
        <v>28</v>
      </c>
      <c r="C19" s="28" t="s">
        <v>27</v>
      </c>
      <c r="D19" s="29">
        <v>20114.71</v>
      </c>
      <c r="E19" s="57">
        <v>3.8</v>
      </c>
      <c r="F19" s="55">
        <v>12</v>
      </c>
      <c r="G19" s="76">
        <v>917230.77599999984</v>
      </c>
    </row>
    <row r="20" spans="1:7" ht="25.5" customHeight="1">
      <c r="A20" s="36" t="s">
        <v>4</v>
      </c>
      <c r="B20" s="48" t="s">
        <v>29</v>
      </c>
      <c r="C20" s="28"/>
      <c r="D20" s="29"/>
      <c r="E20" s="57"/>
      <c r="F20" s="55"/>
      <c r="G20" s="76">
        <v>287446.86239999998</v>
      </c>
    </row>
    <row r="21" spans="1:7" ht="18" customHeight="1">
      <c r="A21" s="36"/>
      <c r="B21" s="53" t="s">
        <v>30</v>
      </c>
      <c r="C21" s="28" t="s">
        <v>49</v>
      </c>
      <c r="D21" s="55">
        <v>853</v>
      </c>
      <c r="E21" s="57">
        <v>7</v>
      </c>
      <c r="F21" s="55">
        <v>12</v>
      </c>
      <c r="G21" s="75">
        <v>71652</v>
      </c>
    </row>
    <row r="22" spans="1:7" ht="18.75" customHeight="1">
      <c r="A22" s="36"/>
      <c r="B22" s="53" t="s">
        <v>31</v>
      </c>
      <c r="C22" s="28" t="s">
        <v>50</v>
      </c>
      <c r="D22" s="155">
        <v>5394871.5599999996</v>
      </c>
      <c r="E22" s="57">
        <v>0.04</v>
      </c>
      <c r="F22" s="56">
        <v>1</v>
      </c>
      <c r="G22" s="75">
        <v>215794.86239999998</v>
      </c>
    </row>
    <row r="23" spans="1:7" ht="23.25" customHeight="1">
      <c r="A23" s="36" t="s">
        <v>5</v>
      </c>
      <c r="B23" s="49" t="s">
        <v>32</v>
      </c>
      <c r="C23" s="73"/>
      <c r="D23" s="29"/>
      <c r="E23" s="57"/>
      <c r="F23" s="56"/>
      <c r="G23" s="76">
        <v>395208.49399999989</v>
      </c>
    </row>
    <row r="24" spans="1:7" ht="19.5" customHeight="1">
      <c r="A24" s="36"/>
      <c r="B24" s="128" t="s">
        <v>124</v>
      </c>
      <c r="C24" s="129" t="s">
        <v>53</v>
      </c>
      <c r="D24" s="130">
        <v>10</v>
      </c>
      <c r="E24" s="131">
        <v>811.5</v>
      </c>
      <c r="F24" s="56">
        <v>1</v>
      </c>
      <c r="G24" s="75">
        <v>8115</v>
      </c>
    </row>
    <row r="25" spans="1:7" ht="33" customHeight="1">
      <c r="A25" s="36"/>
      <c r="B25" s="164" t="s">
        <v>125</v>
      </c>
      <c r="C25" s="125" t="s">
        <v>53</v>
      </c>
      <c r="D25" s="125">
        <v>3</v>
      </c>
      <c r="E25" s="132">
        <v>713.20800000000008</v>
      </c>
      <c r="F25" s="56">
        <v>1</v>
      </c>
      <c r="G25" s="75">
        <v>2139.6240000000003</v>
      </c>
    </row>
    <row r="26" spans="1:7" ht="26.25" customHeight="1">
      <c r="A26" s="36"/>
      <c r="B26" s="165" t="s">
        <v>128</v>
      </c>
      <c r="C26" s="133" t="s">
        <v>126</v>
      </c>
      <c r="D26" s="134">
        <v>45.5</v>
      </c>
      <c r="E26" s="134">
        <v>740</v>
      </c>
      <c r="F26" s="56">
        <v>1</v>
      </c>
      <c r="G26" s="75">
        <v>33670</v>
      </c>
    </row>
    <row r="27" spans="1:7" ht="26.25" customHeight="1">
      <c r="A27" s="159"/>
      <c r="B27" s="166" t="s">
        <v>127</v>
      </c>
      <c r="C27" s="160" t="s">
        <v>27</v>
      </c>
      <c r="D27" s="150">
        <v>30</v>
      </c>
      <c r="E27" s="150">
        <v>40</v>
      </c>
      <c r="F27" s="56">
        <v>1</v>
      </c>
      <c r="G27" s="75">
        <v>1200</v>
      </c>
    </row>
    <row r="28" spans="1:7" ht="27.75" customHeight="1">
      <c r="A28" s="159"/>
      <c r="B28" s="167" t="s">
        <v>161</v>
      </c>
      <c r="C28" s="161" t="s">
        <v>27</v>
      </c>
      <c r="D28" s="162">
        <v>389</v>
      </c>
      <c r="E28" s="162">
        <v>700.36</v>
      </c>
      <c r="F28" s="56">
        <v>1</v>
      </c>
      <c r="G28" s="75">
        <v>272440.03999999998</v>
      </c>
    </row>
    <row r="29" spans="1:7" ht="27.75" customHeight="1">
      <c r="A29" s="36"/>
      <c r="B29" s="168" t="s">
        <v>129</v>
      </c>
      <c r="C29" s="178" t="s">
        <v>53</v>
      </c>
      <c r="D29" s="178">
        <v>1</v>
      </c>
      <c r="E29" s="135">
        <v>4000</v>
      </c>
      <c r="F29" s="56">
        <v>1</v>
      </c>
      <c r="G29" s="75">
        <v>4000</v>
      </c>
    </row>
    <row r="30" spans="1:7" ht="19.5" customHeight="1">
      <c r="A30" s="36"/>
      <c r="B30" s="169" t="s">
        <v>130</v>
      </c>
      <c r="C30" s="137" t="s">
        <v>27</v>
      </c>
      <c r="D30" s="137">
        <v>4.5</v>
      </c>
      <c r="E30" s="138">
        <v>244.27199999999999</v>
      </c>
      <c r="F30" s="56">
        <v>1</v>
      </c>
      <c r="G30" s="75">
        <v>1099.2239999999999</v>
      </c>
    </row>
    <row r="31" spans="1:7" ht="27.75" customHeight="1">
      <c r="A31" s="36"/>
      <c r="B31" s="170" t="s">
        <v>131</v>
      </c>
      <c r="C31" s="139" t="s">
        <v>27</v>
      </c>
      <c r="D31" s="139">
        <v>4.5</v>
      </c>
      <c r="E31" s="138">
        <v>614.22</v>
      </c>
      <c r="F31" s="56">
        <v>1</v>
      </c>
      <c r="G31" s="75">
        <v>2763.9900000000002</v>
      </c>
    </row>
    <row r="32" spans="1:7" ht="21.75" customHeight="1">
      <c r="A32" s="36"/>
      <c r="B32" s="171" t="s">
        <v>132</v>
      </c>
      <c r="C32" s="140" t="s">
        <v>53</v>
      </c>
      <c r="D32" s="140">
        <v>1</v>
      </c>
      <c r="E32" s="141">
        <v>941.67600000000004</v>
      </c>
      <c r="F32" s="56">
        <v>1</v>
      </c>
      <c r="G32" s="75">
        <v>941.67600000000004</v>
      </c>
    </row>
    <row r="33" spans="1:7" ht="25.5" customHeight="1">
      <c r="A33" s="36"/>
      <c r="B33" s="172" t="s">
        <v>133</v>
      </c>
      <c r="C33" s="143" t="s">
        <v>27</v>
      </c>
      <c r="D33" s="143">
        <v>3</v>
      </c>
      <c r="E33" s="144">
        <v>614.22</v>
      </c>
      <c r="F33" s="56">
        <v>1</v>
      </c>
      <c r="G33" s="75">
        <v>1842.66</v>
      </c>
    </row>
    <row r="34" spans="1:7" ht="25.5" customHeight="1">
      <c r="A34" s="36"/>
      <c r="B34" s="53" t="s">
        <v>129</v>
      </c>
      <c r="C34" s="179" t="s">
        <v>53</v>
      </c>
      <c r="D34" s="179">
        <v>1</v>
      </c>
      <c r="E34" s="179">
        <v>4000</v>
      </c>
      <c r="F34" s="56">
        <v>1</v>
      </c>
      <c r="G34" s="75">
        <v>4000</v>
      </c>
    </row>
    <row r="35" spans="1:7" ht="25.5" customHeight="1">
      <c r="A35" s="36"/>
      <c r="B35" s="173" t="s">
        <v>135</v>
      </c>
      <c r="C35" s="145" t="s">
        <v>27</v>
      </c>
      <c r="D35" s="145">
        <v>18</v>
      </c>
      <c r="E35" s="146">
        <v>258.18</v>
      </c>
      <c r="F35" s="56">
        <v>1</v>
      </c>
      <c r="G35" s="75">
        <v>4647.24</v>
      </c>
    </row>
    <row r="36" spans="1:7" ht="25.5" customHeight="1">
      <c r="A36" s="36"/>
      <c r="B36" s="168" t="s">
        <v>136</v>
      </c>
      <c r="C36" s="145" t="s">
        <v>27</v>
      </c>
      <c r="D36" s="142">
        <v>32</v>
      </c>
      <c r="E36" s="142">
        <v>316.77999999999997</v>
      </c>
      <c r="F36" s="56">
        <v>1</v>
      </c>
      <c r="G36" s="75">
        <v>10136.959999999999</v>
      </c>
    </row>
    <row r="37" spans="1:7" ht="25.5" customHeight="1">
      <c r="A37" s="36"/>
      <c r="B37" s="171" t="s">
        <v>137</v>
      </c>
      <c r="C37" s="140" t="s">
        <v>53</v>
      </c>
      <c r="D37" s="140">
        <v>1</v>
      </c>
      <c r="E37" s="141">
        <v>941.67600000000004</v>
      </c>
      <c r="F37" s="56">
        <v>1</v>
      </c>
      <c r="G37" s="75">
        <v>941.67600000000004</v>
      </c>
    </row>
    <row r="38" spans="1:7" ht="25.5" customHeight="1">
      <c r="A38" s="36"/>
      <c r="B38" s="169" t="s">
        <v>138</v>
      </c>
      <c r="C38" s="137" t="s">
        <v>53</v>
      </c>
      <c r="D38" s="137">
        <v>1</v>
      </c>
      <c r="E38" s="138">
        <v>6191.34</v>
      </c>
      <c r="F38" s="56">
        <v>1</v>
      </c>
      <c r="G38" s="75">
        <v>6191.34</v>
      </c>
    </row>
    <row r="39" spans="1:7" ht="25.5" customHeight="1">
      <c r="A39" s="36"/>
      <c r="B39" s="170" t="s">
        <v>133</v>
      </c>
      <c r="C39" s="139" t="s">
        <v>27</v>
      </c>
      <c r="D39" s="139">
        <v>3</v>
      </c>
      <c r="E39" s="138">
        <v>614.22</v>
      </c>
      <c r="F39" s="56">
        <v>1</v>
      </c>
      <c r="G39" s="75">
        <v>1842.66</v>
      </c>
    </row>
    <row r="40" spans="1:7" ht="15.75" customHeight="1">
      <c r="A40" s="36"/>
      <c r="B40" s="173" t="s">
        <v>140</v>
      </c>
      <c r="C40" s="147" t="s">
        <v>53</v>
      </c>
      <c r="D40" s="147">
        <v>1</v>
      </c>
      <c r="E40" s="148">
        <v>2650</v>
      </c>
      <c r="F40" s="56">
        <v>1</v>
      </c>
      <c r="G40" s="75">
        <v>2650</v>
      </c>
    </row>
    <row r="41" spans="1:7" ht="21.75" customHeight="1">
      <c r="A41" s="36"/>
      <c r="B41" s="174" t="s">
        <v>141</v>
      </c>
      <c r="C41" s="147" t="s">
        <v>53</v>
      </c>
      <c r="D41" s="147">
        <v>1</v>
      </c>
      <c r="E41" s="127">
        <v>6191.34</v>
      </c>
      <c r="F41" s="56">
        <v>1</v>
      </c>
      <c r="G41" s="75">
        <v>6191.34</v>
      </c>
    </row>
    <row r="42" spans="1:7" ht="27" customHeight="1">
      <c r="A42" s="36"/>
      <c r="B42" s="180" t="s">
        <v>142</v>
      </c>
      <c r="C42" s="147" t="s">
        <v>27</v>
      </c>
      <c r="D42" s="147">
        <v>4</v>
      </c>
      <c r="E42" s="127">
        <v>1065.7639999999999</v>
      </c>
      <c r="F42" s="56">
        <v>1</v>
      </c>
      <c r="G42" s="75">
        <v>4263.0559999999996</v>
      </c>
    </row>
    <row r="43" spans="1:7" ht="20.25" customHeight="1">
      <c r="A43" s="36"/>
      <c r="B43" s="174" t="s">
        <v>143</v>
      </c>
      <c r="C43" s="147" t="s">
        <v>27</v>
      </c>
      <c r="D43" s="147">
        <v>0.5</v>
      </c>
      <c r="E43" s="127">
        <v>814.22</v>
      </c>
      <c r="F43" s="56">
        <v>1</v>
      </c>
      <c r="G43" s="75">
        <v>407.11</v>
      </c>
    </row>
    <row r="44" spans="1:7" ht="21.75" customHeight="1">
      <c r="A44" s="36"/>
      <c r="B44" s="171" t="s">
        <v>144</v>
      </c>
      <c r="C44" s="140" t="s">
        <v>53</v>
      </c>
      <c r="D44" s="140">
        <v>1</v>
      </c>
      <c r="E44" s="141">
        <v>941.67600000000004</v>
      </c>
      <c r="F44" s="56">
        <v>1</v>
      </c>
      <c r="G44" s="75">
        <v>941.67600000000004</v>
      </c>
    </row>
    <row r="45" spans="1:7" ht="24.75" customHeight="1">
      <c r="A45" s="36"/>
      <c r="B45" s="167" t="s">
        <v>142</v>
      </c>
      <c r="C45" s="153" t="s">
        <v>27</v>
      </c>
      <c r="D45" s="153">
        <v>14</v>
      </c>
      <c r="E45" s="154">
        <v>1065.7639999999999</v>
      </c>
      <c r="F45" s="56">
        <v>1</v>
      </c>
      <c r="G45" s="75">
        <v>14920.695999999998</v>
      </c>
    </row>
    <row r="46" spans="1:7" ht="19.5" customHeight="1">
      <c r="A46" s="36"/>
      <c r="B46" s="175" t="s">
        <v>146</v>
      </c>
      <c r="C46" s="153" t="s">
        <v>27</v>
      </c>
      <c r="D46" s="153">
        <v>1.5</v>
      </c>
      <c r="E46" s="154">
        <v>614.22</v>
      </c>
      <c r="F46" s="56">
        <v>1</v>
      </c>
      <c r="G46" s="75">
        <v>921.33</v>
      </c>
    </row>
    <row r="47" spans="1:7" ht="19.5" customHeight="1">
      <c r="A47" s="36"/>
      <c r="B47" s="176" t="s">
        <v>147</v>
      </c>
      <c r="C47" s="137" t="s">
        <v>27</v>
      </c>
      <c r="D47" s="156">
        <v>1.2</v>
      </c>
      <c r="E47" s="157">
        <v>1254</v>
      </c>
      <c r="F47" s="56">
        <v>1</v>
      </c>
      <c r="G47" s="75">
        <v>1504.8</v>
      </c>
    </row>
    <row r="48" spans="1:7" ht="33" customHeight="1">
      <c r="A48" s="36"/>
      <c r="B48" s="177" t="s">
        <v>148</v>
      </c>
      <c r="C48" s="137" t="s">
        <v>27</v>
      </c>
      <c r="D48" s="137">
        <v>35</v>
      </c>
      <c r="E48" s="138">
        <v>1065.7639999999999</v>
      </c>
      <c r="F48" s="56">
        <v>1</v>
      </c>
      <c r="G48" s="75">
        <v>37301.74</v>
      </c>
    </row>
    <row r="49" spans="1:9" ht="29.25" customHeight="1">
      <c r="A49" s="36"/>
      <c r="B49" s="173" t="s">
        <v>149</v>
      </c>
      <c r="C49" s="137" t="s">
        <v>27</v>
      </c>
      <c r="D49" s="145">
        <v>37.6</v>
      </c>
      <c r="E49" s="158">
        <v>316.77999999999997</v>
      </c>
      <c r="F49" s="56">
        <v>1</v>
      </c>
      <c r="G49" s="75">
        <v>11910.928</v>
      </c>
    </row>
    <row r="50" spans="1:9" ht="19.5" customHeight="1">
      <c r="A50" s="36"/>
      <c r="B50" s="173" t="s">
        <v>150</v>
      </c>
      <c r="C50" s="137" t="s">
        <v>27</v>
      </c>
      <c r="D50" s="145">
        <v>0.8</v>
      </c>
      <c r="E50" s="158">
        <v>201</v>
      </c>
      <c r="F50" s="56">
        <v>1</v>
      </c>
      <c r="G50" s="75">
        <v>160.80000000000001</v>
      </c>
    </row>
    <row r="51" spans="1:9" ht="19.5" customHeight="1">
      <c r="A51" s="36"/>
      <c r="B51" s="173" t="s">
        <v>151</v>
      </c>
      <c r="C51" s="137" t="s">
        <v>27</v>
      </c>
      <c r="D51" s="145">
        <v>0.8</v>
      </c>
      <c r="E51" s="158">
        <v>316.77999999999997</v>
      </c>
      <c r="F51" s="56">
        <v>1</v>
      </c>
      <c r="G51" s="75">
        <v>253.42399999999998</v>
      </c>
    </row>
    <row r="52" spans="1:9" ht="26.25" customHeight="1">
      <c r="A52" s="36"/>
      <c r="B52" s="165" t="s">
        <v>153</v>
      </c>
      <c r="C52" s="136" t="s">
        <v>27</v>
      </c>
      <c r="D52" s="134">
        <v>454</v>
      </c>
      <c r="E52" s="134">
        <v>700.36</v>
      </c>
      <c r="F52" s="56">
        <v>1</v>
      </c>
      <c r="G52" s="75">
        <v>317963.44</v>
      </c>
    </row>
    <row r="53" spans="1:9" ht="19.5" customHeight="1">
      <c r="A53" s="36"/>
      <c r="B53" s="177" t="s">
        <v>154</v>
      </c>
      <c r="C53" s="136" t="s">
        <v>27</v>
      </c>
      <c r="D53" s="137">
        <v>1</v>
      </c>
      <c r="E53" s="138">
        <v>8500</v>
      </c>
      <c r="F53" s="56">
        <v>1</v>
      </c>
      <c r="G53" s="75">
        <v>8500</v>
      </c>
    </row>
    <row r="54" spans="1:9" ht="19.5" customHeight="1">
      <c r="A54" s="36"/>
      <c r="B54" s="173" t="s">
        <v>155</v>
      </c>
      <c r="C54" s="136" t="s">
        <v>27</v>
      </c>
      <c r="D54" s="145">
        <v>1</v>
      </c>
      <c r="E54" s="158">
        <v>7000</v>
      </c>
      <c r="F54" s="56">
        <v>1</v>
      </c>
      <c r="G54" s="75">
        <v>7000</v>
      </c>
    </row>
    <row r="55" spans="1:9" ht="19.5" customHeight="1">
      <c r="A55" s="36"/>
      <c r="B55" s="173" t="s">
        <v>157</v>
      </c>
      <c r="C55" s="145" t="s">
        <v>158</v>
      </c>
      <c r="D55" s="163">
        <v>8</v>
      </c>
      <c r="E55" s="57">
        <v>463</v>
      </c>
      <c r="F55" s="56">
        <v>1</v>
      </c>
      <c r="G55" s="75">
        <v>3704</v>
      </c>
    </row>
    <row r="56" spans="1:9" ht="19.5" customHeight="1">
      <c r="A56" s="36"/>
      <c r="B56" s="174" t="s">
        <v>159</v>
      </c>
      <c r="C56" s="147" t="s">
        <v>160</v>
      </c>
      <c r="D56" s="147">
        <v>2</v>
      </c>
      <c r="E56" s="127">
        <v>739.93200000000002</v>
      </c>
      <c r="F56" s="56">
        <v>1</v>
      </c>
      <c r="G56" s="75">
        <v>1479.864</v>
      </c>
    </row>
    <row r="57" spans="1:9" ht="25.5" customHeight="1">
      <c r="A57" s="36" t="s">
        <v>6</v>
      </c>
      <c r="B57" s="48" t="s">
        <v>33</v>
      </c>
      <c r="C57" s="28"/>
      <c r="D57" s="29"/>
      <c r="E57" s="57"/>
      <c r="F57" s="56"/>
      <c r="G57" s="76">
        <v>861910.11</v>
      </c>
    </row>
    <row r="58" spans="1:9" ht="26.25" customHeight="1">
      <c r="A58" s="37"/>
      <c r="B58" s="67" t="s">
        <v>61</v>
      </c>
      <c r="C58" s="73" t="s">
        <v>52</v>
      </c>
      <c r="D58" s="55">
        <v>1</v>
      </c>
      <c r="E58" s="72" t="s">
        <v>71</v>
      </c>
      <c r="F58" s="55">
        <v>12</v>
      </c>
      <c r="G58" s="75">
        <v>53504.950000000004</v>
      </c>
    </row>
    <row r="59" spans="1:9" ht="19.5" customHeight="1">
      <c r="A59" s="37"/>
      <c r="B59" s="67" t="s">
        <v>62</v>
      </c>
      <c r="C59" s="73" t="s">
        <v>52</v>
      </c>
      <c r="D59" s="55">
        <v>1</v>
      </c>
      <c r="E59" s="72" t="s">
        <v>71</v>
      </c>
      <c r="F59" s="55">
        <v>12</v>
      </c>
      <c r="G59" s="75">
        <v>365162.74000000005</v>
      </c>
      <c r="I59" s="195"/>
    </row>
    <row r="60" spans="1:9" ht="13.5" customHeight="1">
      <c r="A60" s="37"/>
      <c r="B60" s="67" t="s">
        <v>63</v>
      </c>
      <c r="C60" s="73" t="s">
        <v>52</v>
      </c>
      <c r="D60" s="55">
        <v>1</v>
      </c>
      <c r="E60" s="72" t="s">
        <v>71</v>
      </c>
      <c r="F60" s="55">
        <v>12</v>
      </c>
      <c r="G60" s="75">
        <v>168938.1</v>
      </c>
      <c r="I60" s="1"/>
    </row>
    <row r="61" spans="1:9" ht="13.5" customHeight="1">
      <c r="A61" s="37"/>
      <c r="B61" s="67" t="s">
        <v>64</v>
      </c>
      <c r="C61" s="73" t="s">
        <v>52</v>
      </c>
      <c r="D61" s="55">
        <v>1</v>
      </c>
      <c r="E61" s="72" t="s">
        <v>71</v>
      </c>
      <c r="F61" s="55">
        <v>12</v>
      </c>
      <c r="G61" s="75">
        <v>168927.96000000002</v>
      </c>
      <c r="I61" s="1"/>
    </row>
    <row r="62" spans="1:9" ht="23.25" customHeight="1">
      <c r="A62" s="37"/>
      <c r="B62" s="67" t="s">
        <v>65</v>
      </c>
      <c r="C62" s="73" t="s">
        <v>52</v>
      </c>
      <c r="D62" s="55">
        <v>1</v>
      </c>
      <c r="E62" s="72" t="s">
        <v>71</v>
      </c>
      <c r="F62" s="55">
        <v>12</v>
      </c>
      <c r="G62" s="75">
        <v>105376.36000000003</v>
      </c>
      <c r="I62" s="195"/>
    </row>
    <row r="63" spans="1:9" ht="15" customHeight="1">
      <c r="A63" s="68" t="s">
        <v>8</v>
      </c>
      <c r="B63" s="50" t="s">
        <v>12</v>
      </c>
      <c r="C63" s="73" t="s">
        <v>52</v>
      </c>
      <c r="D63" s="29">
        <v>20114.71</v>
      </c>
      <c r="E63" s="57">
        <v>0.78</v>
      </c>
      <c r="F63" s="55">
        <v>12</v>
      </c>
      <c r="G63" s="76">
        <v>188273.6856</v>
      </c>
    </row>
    <row r="64" spans="1:9" ht="21" customHeight="1">
      <c r="A64" s="68" t="s">
        <v>9</v>
      </c>
      <c r="B64" s="50" t="s">
        <v>115</v>
      </c>
      <c r="C64" s="73" t="s">
        <v>120</v>
      </c>
      <c r="D64" s="29">
        <v>1</v>
      </c>
      <c r="E64" s="57">
        <v>158181.47</v>
      </c>
      <c r="F64" s="56">
        <v>1</v>
      </c>
      <c r="G64" s="76">
        <v>158181.47</v>
      </c>
    </row>
    <row r="65" spans="1:7" ht="16.5" hidden="1" customHeight="1">
      <c r="A65" s="68"/>
      <c r="B65" s="51" t="s">
        <v>34</v>
      </c>
      <c r="C65" s="73" t="s">
        <v>55</v>
      </c>
      <c r="D65" s="29"/>
      <c r="E65" s="57"/>
      <c r="F65" s="56"/>
      <c r="G65" s="75"/>
    </row>
    <row r="66" spans="1:7" ht="23.25" customHeight="1">
      <c r="A66" s="68" t="s">
        <v>58</v>
      </c>
      <c r="B66" s="50" t="s">
        <v>35</v>
      </c>
      <c r="C66" s="73"/>
      <c r="D66" s="29"/>
      <c r="E66" s="57"/>
      <c r="F66" s="56"/>
      <c r="G66" s="76"/>
    </row>
    <row r="67" spans="1:7" ht="21" customHeight="1">
      <c r="A67" s="68"/>
      <c r="B67" s="51" t="s">
        <v>36</v>
      </c>
      <c r="C67" s="73" t="s">
        <v>53</v>
      </c>
      <c r="D67" s="55">
        <v>357</v>
      </c>
      <c r="E67" s="57">
        <v>13.68</v>
      </c>
      <c r="F67" s="56">
        <v>2</v>
      </c>
      <c r="G67" s="76">
        <v>4883.76</v>
      </c>
    </row>
    <row r="68" spans="1:7" ht="15" customHeight="1">
      <c r="A68" s="68" t="s">
        <v>59</v>
      </c>
      <c r="B68" s="50" t="s">
        <v>37</v>
      </c>
      <c r="C68" s="73"/>
      <c r="D68" s="55"/>
      <c r="E68" s="57"/>
      <c r="F68" s="56"/>
      <c r="G68" s="76"/>
    </row>
    <row r="69" spans="1:7" ht="15" customHeight="1">
      <c r="A69" s="68"/>
      <c r="B69" s="51" t="s">
        <v>38</v>
      </c>
      <c r="C69" s="73" t="s">
        <v>53</v>
      </c>
      <c r="D69" s="55">
        <v>10</v>
      </c>
      <c r="E69" s="57">
        <v>2669.9</v>
      </c>
      <c r="F69" s="55">
        <v>12</v>
      </c>
      <c r="G69" s="76">
        <v>320388</v>
      </c>
    </row>
    <row r="70" spans="1:7" ht="15" customHeight="1">
      <c r="A70" s="68"/>
      <c r="B70" s="51" t="s">
        <v>39</v>
      </c>
      <c r="C70" s="73" t="s">
        <v>53</v>
      </c>
      <c r="D70" s="55">
        <v>10</v>
      </c>
      <c r="E70" s="57">
        <v>1980</v>
      </c>
      <c r="F70" s="56">
        <v>1</v>
      </c>
      <c r="G70" s="76">
        <v>19800</v>
      </c>
    </row>
    <row r="71" spans="1:7" ht="15" customHeight="1">
      <c r="A71" s="68" t="s">
        <v>10</v>
      </c>
      <c r="B71" s="50" t="s">
        <v>40</v>
      </c>
      <c r="C71" s="73"/>
      <c r="D71" s="55"/>
      <c r="E71" s="57"/>
      <c r="F71" s="56"/>
      <c r="G71" s="76"/>
    </row>
    <row r="72" spans="1:7" ht="22.5" customHeight="1">
      <c r="A72" s="68"/>
      <c r="B72" s="51" t="s">
        <v>41</v>
      </c>
      <c r="C72" s="73" t="s">
        <v>53</v>
      </c>
      <c r="D72" s="55">
        <v>10</v>
      </c>
      <c r="E72" s="57">
        <v>3500</v>
      </c>
      <c r="F72" s="55">
        <v>12</v>
      </c>
      <c r="G72" s="76">
        <v>420000</v>
      </c>
    </row>
    <row r="73" spans="1:7" ht="24" customHeight="1">
      <c r="A73" s="68"/>
      <c r="B73" s="51" t="s">
        <v>56</v>
      </c>
      <c r="C73" s="73" t="s">
        <v>53</v>
      </c>
      <c r="D73" s="29">
        <v>10</v>
      </c>
      <c r="E73" s="57">
        <v>2800</v>
      </c>
      <c r="F73" s="55">
        <v>1</v>
      </c>
      <c r="G73" s="76">
        <v>28000</v>
      </c>
    </row>
    <row r="74" spans="1:7" ht="24" customHeight="1">
      <c r="A74" s="68"/>
      <c r="B74" s="51" t="s">
        <v>165</v>
      </c>
      <c r="C74" s="73" t="s">
        <v>53</v>
      </c>
      <c r="D74" s="29">
        <v>10</v>
      </c>
      <c r="E74" s="57">
        <v>13000</v>
      </c>
      <c r="F74" s="55">
        <v>1</v>
      </c>
      <c r="G74" s="76">
        <v>130000</v>
      </c>
    </row>
    <row r="75" spans="1:7" ht="15" customHeight="1">
      <c r="A75" s="68" t="s">
        <v>11</v>
      </c>
      <c r="B75" s="47" t="s">
        <v>42</v>
      </c>
      <c r="C75" s="73" t="s">
        <v>52</v>
      </c>
      <c r="D75" s="29">
        <v>20114.71</v>
      </c>
      <c r="E75" s="57">
        <v>0.13</v>
      </c>
      <c r="F75" s="55">
        <v>12</v>
      </c>
      <c r="G75" s="76">
        <v>31378.9476</v>
      </c>
    </row>
    <row r="76" spans="1:7" ht="15.75" customHeight="1">
      <c r="A76" s="68" t="s">
        <v>13</v>
      </c>
      <c r="B76" s="50" t="s">
        <v>7</v>
      </c>
      <c r="C76" s="28"/>
      <c r="D76" s="29"/>
      <c r="E76" s="57"/>
      <c r="F76" s="56"/>
      <c r="G76" s="76"/>
    </row>
    <row r="77" spans="1:7" ht="16.5" hidden="1" customHeight="1">
      <c r="A77" s="68"/>
      <c r="B77" s="51" t="s">
        <v>43</v>
      </c>
      <c r="C77" s="28" t="s">
        <v>54</v>
      </c>
      <c r="D77" s="29">
        <v>3197.8</v>
      </c>
      <c r="E77" s="57">
        <v>0</v>
      </c>
      <c r="F77" s="56">
        <v>1</v>
      </c>
      <c r="G77" s="75"/>
    </row>
    <row r="78" spans="1:7" ht="16.5" customHeight="1">
      <c r="A78" s="68"/>
      <c r="B78" s="51" t="s">
        <v>66</v>
      </c>
      <c r="C78" s="28" t="s">
        <v>54</v>
      </c>
      <c r="D78" s="29">
        <v>3187.4</v>
      </c>
      <c r="E78" s="57">
        <v>7.57</v>
      </c>
      <c r="F78" s="55">
        <v>12</v>
      </c>
      <c r="G78" s="76">
        <v>289543.41600000003</v>
      </c>
    </row>
    <row r="79" spans="1:7" ht="16.5" customHeight="1">
      <c r="A79" s="68"/>
      <c r="B79" s="50" t="s">
        <v>121</v>
      </c>
      <c r="C79" s="28" t="s">
        <v>27</v>
      </c>
      <c r="D79" s="29">
        <v>315</v>
      </c>
      <c r="E79" s="57">
        <v>2.75</v>
      </c>
      <c r="F79" s="55">
        <v>1</v>
      </c>
      <c r="G79" s="76">
        <v>866.25</v>
      </c>
    </row>
    <row r="80" spans="1:7" ht="15" customHeight="1">
      <c r="A80" s="69" t="s">
        <v>73</v>
      </c>
      <c r="B80" s="61" t="s">
        <v>57</v>
      </c>
      <c r="C80" s="28"/>
      <c r="D80" s="29"/>
      <c r="E80" s="57"/>
      <c r="F80" s="56"/>
      <c r="G80" s="76">
        <v>394683.61599999998</v>
      </c>
    </row>
    <row r="81" spans="1:8" ht="20.25" customHeight="1">
      <c r="A81" s="38"/>
      <c r="B81" s="51" t="s">
        <v>44</v>
      </c>
      <c r="C81" s="28" t="s">
        <v>54</v>
      </c>
      <c r="D81" s="29">
        <v>4413</v>
      </c>
      <c r="E81" s="57">
        <v>5.4</v>
      </c>
      <c r="F81" s="55">
        <v>11</v>
      </c>
      <c r="G81" s="75">
        <v>262132.2</v>
      </c>
    </row>
    <row r="82" spans="1:8" ht="20.25" customHeight="1">
      <c r="A82" s="38"/>
      <c r="B82" s="51" t="s">
        <v>44</v>
      </c>
      <c r="C82" s="28" t="s">
        <v>54</v>
      </c>
      <c r="D82" s="29">
        <v>4413</v>
      </c>
      <c r="E82" s="57">
        <v>6.2</v>
      </c>
      <c r="F82" s="55">
        <v>1</v>
      </c>
      <c r="G82" s="75">
        <v>27360.600000000002</v>
      </c>
    </row>
    <row r="83" spans="1:8" ht="19.5" customHeight="1">
      <c r="A83" s="35"/>
      <c r="B83" s="52" t="s">
        <v>122</v>
      </c>
      <c r="C83" s="28" t="s">
        <v>117</v>
      </c>
      <c r="D83" s="55">
        <v>8</v>
      </c>
      <c r="E83" s="29">
        <v>2200</v>
      </c>
      <c r="F83" s="56">
        <v>1</v>
      </c>
      <c r="G83" s="75">
        <v>17600</v>
      </c>
    </row>
    <row r="84" spans="1:8" ht="27.75" customHeight="1">
      <c r="A84" s="35"/>
      <c r="B84" s="52" t="s">
        <v>74</v>
      </c>
      <c r="C84" s="28" t="s">
        <v>27</v>
      </c>
      <c r="D84" s="29">
        <v>2442.66</v>
      </c>
      <c r="E84" s="29">
        <v>2.2000000000000002</v>
      </c>
      <c r="F84" s="56">
        <v>8</v>
      </c>
      <c r="G84" s="75">
        <v>42990.815999999999</v>
      </c>
    </row>
    <row r="85" spans="1:8" ht="15" customHeight="1">
      <c r="A85" s="35"/>
      <c r="B85" s="52" t="s">
        <v>67</v>
      </c>
      <c r="C85" s="28" t="s">
        <v>27</v>
      </c>
      <c r="D85" s="29">
        <v>2400</v>
      </c>
      <c r="E85" s="29">
        <v>3.4</v>
      </c>
      <c r="F85" s="56">
        <v>3</v>
      </c>
      <c r="G85" s="75">
        <v>24480</v>
      </c>
    </row>
    <row r="86" spans="1:8" ht="13.5" customHeight="1">
      <c r="A86" s="35"/>
      <c r="B86" s="52" t="s">
        <v>134</v>
      </c>
      <c r="C86" s="73" t="s">
        <v>119</v>
      </c>
      <c r="D86" s="29">
        <v>1</v>
      </c>
      <c r="E86" s="29">
        <v>1350</v>
      </c>
      <c r="F86" s="56">
        <v>1</v>
      </c>
      <c r="G86" s="75">
        <v>1350</v>
      </c>
    </row>
    <row r="87" spans="1:8" ht="13.5" customHeight="1">
      <c r="A87" s="35"/>
      <c r="B87" s="149" t="s">
        <v>139</v>
      </c>
      <c r="C87" s="150" t="s">
        <v>119</v>
      </c>
      <c r="D87" s="151">
        <v>1</v>
      </c>
      <c r="E87" s="152">
        <v>2600</v>
      </c>
      <c r="F87" s="56">
        <v>1</v>
      </c>
      <c r="G87" s="75">
        <v>2600</v>
      </c>
    </row>
    <row r="88" spans="1:8" ht="13.5" customHeight="1">
      <c r="A88" s="35"/>
      <c r="B88" s="51" t="s">
        <v>145</v>
      </c>
      <c r="C88" s="28" t="s">
        <v>119</v>
      </c>
      <c r="D88" s="29">
        <v>1</v>
      </c>
      <c r="E88" s="29">
        <v>6600</v>
      </c>
      <c r="F88" s="56">
        <v>1</v>
      </c>
      <c r="G88" s="75">
        <v>6600</v>
      </c>
    </row>
    <row r="89" spans="1:8" ht="13.5" customHeight="1">
      <c r="A89" s="35"/>
      <c r="B89" s="51" t="s">
        <v>162</v>
      </c>
      <c r="C89" s="28" t="s">
        <v>117</v>
      </c>
      <c r="D89" s="29">
        <v>9</v>
      </c>
      <c r="E89" s="29">
        <v>3500</v>
      </c>
      <c r="F89" s="56">
        <v>1</v>
      </c>
      <c r="G89" s="75">
        <v>31500</v>
      </c>
    </row>
    <row r="90" spans="1:8" ht="13.5" customHeight="1">
      <c r="A90" s="35"/>
      <c r="B90" s="51" t="s">
        <v>156</v>
      </c>
      <c r="C90" s="28" t="s">
        <v>52</v>
      </c>
      <c r="D90" s="29">
        <v>1</v>
      </c>
      <c r="E90" s="29">
        <v>1200</v>
      </c>
      <c r="F90" s="56">
        <v>4</v>
      </c>
      <c r="G90" s="75">
        <v>4800</v>
      </c>
    </row>
    <row r="91" spans="1:8" ht="13.5" customHeight="1">
      <c r="A91" s="35"/>
      <c r="B91" s="51" t="s">
        <v>118</v>
      </c>
      <c r="C91" s="28" t="s">
        <v>119</v>
      </c>
      <c r="D91" s="29">
        <v>6</v>
      </c>
      <c r="E91" s="29">
        <v>1820</v>
      </c>
      <c r="F91" s="56">
        <v>1</v>
      </c>
      <c r="G91" s="75">
        <v>10920</v>
      </c>
    </row>
    <row r="92" spans="1:8" ht="27.75" customHeight="1">
      <c r="A92" s="65"/>
      <c r="B92" s="66" t="s">
        <v>45</v>
      </c>
      <c r="C92" s="32"/>
      <c r="D92" s="32"/>
      <c r="E92" s="32"/>
      <c r="F92" s="32"/>
      <c r="G92" s="62">
        <v>4447795.3876</v>
      </c>
    </row>
    <row r="93" spans="1:8">
      <c r="A93" s="13"/>
      <c r="B93" s="40" t="s">
        <v>47</v>
      </c>
      <c r="C93" s="28" t="s">
        <v>27</v>
      </c>
      <c r="D93" s="29">
        <v>20114.71</v>
      </c>
      <c r="E93" s="60">
        <v>3.26</v>
      </c>
      <c r="F93" s="55">
        <v>12</v>
      </c>
      <c r="G93" s="58">
        <v>772209.83</v>
      </c>
      <c r="H93" s="126"/>
    </row>
    <row r="94" spans="1:8">
      <c r="A94" s="13"/>
      <c r="B94" s="39" t="s">
        <v>46</v>
      </c>
      <c r="C94" s="28" t="s">
        <v>27</v>
      </c>
      <c r="D94" s="29">
        <v>20114.71</v>
      </c>
      <c r="E94" s="70">
        <v>0.35</v>
      </c>
      <c r="F94" s="55">
        <v>12</v>
      </c>
      <c r="G94" s="58">
        <v>33514.949999999997</v>
      </c>
      <c r="H94" s="126"/>
    </row>
    <row r="95" spans="1:8">
      <c r="A95" s="13"/>
      <c r="B95" s="39" t="s">
        <v>48</v>
      </c>
      <c r="C95" s="28" t="s">
        <v>27</v>
      </c>
      <c r="D95" s="29">
        <v>20114.71</v>
      </c>
      <c r="E95" s="70">
        <v>0.08</v>
      </c>
      <c r="F95" s="55">
        <v>12</v>
      </c>
      <c r="G95" s="58">
        <v>96269.5</v>
      </c>
      <c r="H95" s="126"/>
    </row>
    <row r="96" spans="1:8">
      <c r="A96" s="13"/>
      <c r="B96" s="13" t="s">
        <v>60</v>
      </c>
      <c r="C96" s="33"/>
      <c r="D96" s="12"/>
      <c r="E96" s="33"/>
      <c r="F96" s="33"/>
      <c r="G96" s="30">
        <v>5349789.6676000003</v>
      </c>
    </row>
    <row r="97" spans="1:10">
      <c r="A97" s="13"/>
      <c r="B97" s="71" t="s">
        <v>69</v>
      </c>
      <c r="C97" s="33"/>
      <c r="D97" s="12"/>
      <c r="E97" s="33"/>
      <c r="F97" s="33"/>
      <c r="G97" s="30"/>
    </row>
    <row r="98" spans="1:10">
      <c r="B98" s="20" t="s">
        <v>68</v>
      </c>
      <c r="C98" s="21"/>
      <c r="D98" s="21"/>
      <c r="E98" s="22"/>
      <c r="F98" s="23"/>
      <c r="G98" s="155">
        <v>5394871.5599999996</v>
      </c>
      <c r="J98" s="10"/>
    </row>
    <row r="99" spans="1:10">
      <c r="B99" s="64" t="s">
        <v>123</v>
      </c>
      <c r="C99" s="63"/>
      <c r="D99" s="63"/>
      <c r="E99" s="63"/>
      <c r="F99" s="63"/>
      <c r="G99" s="62">
        <v>321320.5</v>
      </c>
      <c r="J99" s="10"/>
    </row>
    <row r="100" spans="1:10">
      <c r="B100" s="24" t="s">
        <v>152</v>
      </c>
      <c r="C100" s="25"/>
      <c r="D100" s="25"/>
      <c r="E100" s="26"/>
      <c r="F100" s="27"/>
      <c r="G100" s="31">
        <v>5349789.67</v>
      </c>
    </row>
    <row r="101" spans="1:10">
      <c r="B101" s="64" t="s">
        <v>169</v>
      </c>
      <c r="C101" s="63"/>
      <c r="D101" s="63"/>
      <c r="E101" s="63"/>
      <c r="F101" s="63"/>
      <c r="G101" s="62">
        <v>276238.61000000034</v>
      </c>
    </row>
    <row r="102" spans="1:10">
      <c r="C102" s="12"/>
      <c r="D102" s="12"/>
      <c r="E102" s="12"/>
      <c r="F102" s="12"/>
    </row>
    <row r="103" spans="1:10">
      <c r="B103" s="11"/>
      <c r="C103" s="77"/>
      <c r="D103" s="12"/>
      <c r="E103" s="12"/>
      <c r="F103" s="12"/>
      <c r="G103" s="78"/>
    </row>
    <row r="104" spans="1:10">
      <c r="C104" s="12"/>
      <c r="D104" s="12"/>
      <c r="E104" s="12"/>
      <c r="F104" s="12"/>
    </row>
    <row r="105" spans="1:10">
      <c r="C105" s="12"/>
      <c r="D105" s="12"/>
      <c r="E105" s="12"/>
      <c r="F105" s="12"/>
    </row>
    <row r="107" spans="1:10">
      <c r="B107" t="s">
        <v>70</v>
      </c>
    </row>
  </sheetData>
  <mergeCells count="11">
    <mergeCell ref="E16:E17"/>
    <mergeCell ref="E2:G2"/>
    <mergeCell ref="E3:G3"/>
    <mergeCell ref="E1:F1"/>
    <mergeCell ref="A5:F5"/>
    <mergeCell ref="A6:F6"/>
    <mergeCell ref="F16:F17"/>
    <mergeCell ref="A16:A17"/>
    <mergeCell ref="B16:B17"/>
    <mergeCell ref="C16:C17"/>
    <mergeCell ref="D16:D17"/>
  </mergeCells>
  <pageMargins left="0" right="0" top="0.35433070866141736" bottom="0.35433070866141736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8"/>
  <sheetViews>
    <sheetView workbookViewId="0">
      <selection activeCell="I25" sqref="I25"/>
    </sheetView>
  </sheetViews>
  <sheetFormatPr defaultRowHeight="15"/>
  <cols>
    <col min="1" max="1" width="3.42578125" style="80" customWidth="1"/>
    <col min="2" max="2" width="28.85546875" style="80" customWidth="1"/>
    <col min="3" max="3" width="30.5703125" style="80" customWidth="1"/>
    <col min="4" max="4" width="10.140625" style="80" customWidth="1"/>
    <col min="5" max="5" width="7.28515625" style="80" customWidth="1"/>
    <col min="6" max="6" width="9.7109375" style="80" customWidth="1"/>
    <col min="7" max="7" width="4.42578125" style="80" customWidth="1"/>
    <col min="8" max="9" width="13.28515625" style="80" bestFit="1" customWidth="1"/>
    <col min="10" max="16384" width="9.140625" style="80"/>
  </cols>
  <sheetData>
    <row r="1" spans="1:9">
      <c r="C1" t="s">
        <v>15</v>
      </c>
      <c r="D1"/>
      <c r="E1"/>
      <c r="F1"/>
    </row>
    <row r="2" spans="1:9">
      <c r="C2" t="s">
        <v>75</v>
      </c>
      <c r="D2"/>
      <c r="E2"/>
      <c r="F2"/>
    </row>
    <row r="3" spans="1:9">
      <c r="C3" t="s">
        <v>76</v>
      </c>
      <c r="D3"/>
      <c r="E3"/>
      <c r="F3"/>
    </row>
    <row r="4" spans="1:9" ht="25.5" customHeight="1">
      <c r="B4" s="191" t="s">
        <v>167</v>
      </c>
      <c r="C4" s="191"/>
      <c r="D4" s="191"/>
      <c r="E4" s="191"/>
      <c r="F4" s="191"/>
    </row>
    <row r="5" spans="1:9">
      <c r="B5" s="191" t="s">
        <v>77</v>
      </c>
      <c r="C5" s="191"/>
      <c r="D5" s="191"/>
      <c r="E5" s="191"/>
      <c r="F5" s="81"/>
    </row>
    <row r="6" spans="1:9">
      <c r="B6" s="82" t="s">
        <v>78</v>
      </c>
      <c r="C6" s="82"/>
      <c r="D6" s="83"/>
      <c r="E6" s="84"/>
      <c r="F6" s="84">
        <v>20114.71</v>
      </c>
    </row>
    <row r="7" spans="1:9" ht="17.25" customHeight="1">
      <c r="B7" s="85" t="s">
        <v>79</v>
      </c>
      <c r="C7" s="85"/>
      <c r="D7" s="86"/>
      <c r="E7" s="87"/>
      <c r="F7" s="87">
        <v>19.170000000000002</v>
      </c>
      <c r="H7" s="88"/>
      <c r="I7" s="88"/>
    </row>
    <row r="8" spans="1:9" ht="18" customHeight="1">
      <c r="B8" s="82" t="s">
        <v>80</v>
      </c>
      <c r="C8" s="89"/>
      <c r="D8" s="90"/>
      <c r="E8" s="91"/>
      <c r="F8" s="91">
        <v>12</v>
      </c>
    </row>
    <row r="9" spans="1:9" ht="26.25" customHeight="1">
      <c r="A9" s="92" t="s">
        <v>81</v>
      </c>
      <c r="B9" s="93" t="s">
        <v>82</v>
      </c>
      <c r="C9" s="93" t="s">
        <v>83</v>
      </c>
      <c r="D9" s="94" t="s">
        <v>84</v>
      </c>
      <c r="E9" s="94" t="s">
        <v>85</v>
      </c>
      <c r="F9" s="95" t="s">
        <v>86</v>
      </c>
    </row>
    <row r="10" spans="1:9" ht="36.75" customHeight="1">
      <c r="A10" s="92">
        <v>1</v>
      </c>
      <c r="B10" s="95" t="s">
        <v>87</v>
      </c>
      <c r="C10" s="96" t="s">
        <v>88</v>
      </c>
      <c r="D10" s="95" t="s">
        <v>89</v>
      </c>
      <c r="E10" s="97">
        <v>3.8</v>
      </c>
      <c r="F10" s="98">
        <f>E10*F6*F8</f>
        <v>917230.77599999984</v>
      </c>
    </row>
    <row r="11" spans="1:9" ht="48.75" customHeight="1">
      <c r="A11" s="92">
        <v>2</v>
      </c>
      <c r="B11" s="99" t="s">
        <v>90</v>
      </c>
      <c r="C11" s="96" t="s">
        <v>116</v>
      </c>
      <c r="D11" s="95" t="s">
        <v>89</v>
      </c>
      <c r="E11" s="100">
        <v>1.65</v>
      </c>
      <c r="F11" s="101">
        <f>F6*E11*F8</f>
        <v>398271.25799999991</v>
      </c>
    </row>
    <row r="12" spans="1:9" ht="36" customHeight="1">
      <c r="A12" s="92">
        <v>3</v>
      </c>
      <c r="B12" s="96" t="s">
        <v>91</v>
      </c>
      <c r="C12" s="96" t="s">
        <v>92</v>
      </c>
      <c r="D12" s="95" t="s">
        <v>89</v>
      </c>
      <c r="E12" s="102">
        <v>2.35</v>
      </c>
      <c r="F12" s="101">
        <f>F6*E12*F8</f>
        <v>567234.82200000004</v>
      </c>
      <c r="G12" s="88"/>
      <c r="H12" s="88"/>
    </row>
    <row r="13" spans="1:9" ht="33" customHeight="1">
      <c r="A13" s="92">
        <v>4</v>
      </c>
      <c r="B13" s="96" t="s">
        <v>93</v>
      </c>
      <c r="C13" s="96" t="s">
        <v>94</v>
      </c>
      <c r="D13" s="95" t="s">
        <v>89</v>
      </c>
      <c r="E13" s="102">
        <v>0.82</v>
      </c>
      <c r="F13" s="101">
        <f>E13*F6*F8</f>
        <v>197928.74639999995</v>
      </c>
      <c r="G13" s="88"/>
      <c r="H13" s="88"/>
    </row>
    <row r="14" spans="1:9" ht="36" customHeight="1">
      <c r="A14" s="92">
        <v>5</v>
      </c>
      <c r="B14" s="96" t="s">
        <v>95</v>
      </c>
      <c r="C14" s="96" t="s">
        <v>96</v>
      </c>
      <c r="D14" s="95" t="s">
        <v>89</v>
      </c>
      <c r="E14" s="102">
        <v>0.87</v>
      </c>
      <c r="F14" s="101">
        <f>F6*E14*F8</f>
        <v>209997.5724</v>
      </c>
      <c r="G14" s="88"/>
      <c r="H14" s="88"/>
    </row>
    <row r="15" spans="1:9" ht="26.25" customHeight="1">
      <c r="A15" s="92">
        <v>6</v>
      </c>
      <c r="B15" s="96" t="s">
        <v>97</v>
      </c>
      <c r="C15" s="96" t="s">
        <v>98</v>
      </c>
      <c r="D15" s="95" t="s">
        <v>89</v>
      </c>
      <c r="E15" s="102">
        <v>2.5</v>
      </c>
      <c r="F15" s="101">
        <f>F6*E15*F8</f>
        <v>603441.29999999993</v>
      </c>
      <c r="G15" s="88"/>
      <c r="H15" s="88"/>
    </row>
    <row r="16" spans="1:9" ht="22.5" customHeight="1">
      <c r="A16" s="92">
        <v>7</v>
      </c>
      <c r="B16" s="96" t="s">
        <v>99</v>
      </c>
      <c r="C16" s="96" t="s">
        <v>100</v>
      </c>
      <c r="D16" s="95" t="s">
        <v>89</v>
      </c>
      <c r="E16" s="102">
        <v>0.17</v>
      </c>
      <c r="F16" s="101">
        <f>F6*E16*F8</f>
        <v>41034.008399999999</v>
      </c>
      <c r="G16" s="88"/>
      <c r="H16" s="88"/>
    </row>
    <row r="17" spans="1:9" ht="30" customHeight="1">
      <c r="A17" s="92">
        <v>8</v>
      </c>
      <c r="B17" s="96" t="s">
        <v>101</v>
      </c>
      <c r="C17" s="96" t="s">
        <v>102</v>
      </c>
      <c r="D17" s="95" t="s">
        <v>89</v>
      </c>
      <c r="E17" s="102">
        <v>0.12</v>
      </c>
      <c r="F17" s="101">
        <f>F6*E17*F8</f>
        <v>28965.182399999998</v>
      </c>
      <c r="G17" s="88"/>
      <c r="H17" s="88"/>
    </row>
    <row r="18" spans="1:9" ht="36.75" customHeight="1">
      <c r="A18" s="92">
        <v>9</v>
      </c>
      <c r="B18" s="96" t="s">
        <v>103</v>
      </c>
      <c r="C18" s="96" t="s">
        <v>104</v>
      </c>
      <c r="D18" s="95" t="s">
        <v>89</v>
      </c>
      <c r="E18" s="102">
        <v>1.1499999999999999</v>
      </c>
      <c r="F18" s="101">
        <f>F6*E18*F8</f>
        <v>277582.99799999996</v>
      </c>
      <c r="G18" s="88"/>
      <c r="H18" s="88"/>
    </row>
    <row r="19" spans="1:9" ht="40.5" customHeight="1">
      <c r="A19" s="92">
        <v>10</v>
      </c>
      <c r="B19" s="96" t="s">
        <v>105</v>
      </c>
      <c r="C19" s="96" t="s">
        <v>104</v>
      </c>
      <c r="D19" s="95" t="s">
        <v>89</v>
      </c>
      <c r="E19" s="102">
        <v>2.2599999999999998</v>
      </c>
      <c r="F19" s="101">
        <f>F6*E19*F8</f>
        <v>545510.93519999995</v>
      </c>
      <c r="G19" s="88"/>
      <c r="H19" s="88"/>
    </row>
    <row r="20" spans="1:9" ht="36" customHeight="1">
      <c r="A20" s="92">
        <v>11</v>
      </c>
      <c r="B20" s="96" t="s">
        <v>106</v>
      </c>
      <c r="C20" s="96" t="s">
        <v>104</v>
      </c>
      <c r="D20" s="95" t="s">
        <v>89</v>
      </c>
      <c r="E20" s="102">
        <v>1.9</v>
      </c>
      <c r="F20" s="101">
        <f>F6*E20*F8</f>
        <v>458615.38799999992</v>
      </c>
      <c r="G20" s="88"/>
      <c r="H20" s="88"/>
    </row>
    <row r="21" spans="1:9" ht="39" customHeight="1">
      <c r="A21" s="92">
        <v>12</v>
      </c>
      <c r="B21" s="96" t="s">
        <v>107</v>
      </c>
      <c r="C21" s="96" t="s">
        <v>104</v>
      </c>
      <c r="D21" s="95" t="s">
        <v>89</v>
      </c>
      <c r="E21" s="102">
        <v>1.58</v>
      </c>
      <c r="F21" s="101">
        <f>F6*E21*F8</f>
        <v>381374.90159999998</v>
      </c>
      <c r="G21" s="88"/>
      <c r="H21" s="88"/>
      <c r="I21" s="88"/>
    </row>
    <row r="22" spans="1:9" ht="27.75" customHeight="1">
      <c r="A22" s="103"/>
      <c r="B22" s="192" t="s">
        <v>168</v>
      </c>
      <c r="C22" s="193"/>
      <c r="D22" s="104"/>
      <c r="E22" s="105">
        <f>SUM(E10:E21)</f>
        <v>19.169999999999995</v>
      </c>
      <c r="F22" s="106">
        <f>F21+F20+F19+F18+F17+F16+F15+F14+F13+F12+F11+F10</f>
        <v>4627187.8883999996</v>
      </c>
      <c r="H22" s="88"/>
      <c r="I22" s="88"/>
    </row>
    <row r="23" spans="1:9">
      <c r="A23" s="107">
        <v>13</v>
      </c>
      <c r="B23" s="108" t="s">
        <v>108</v>
      </c>
      <c r="C23" s="109"/>
      <c r="D23" s="95" t="s">
        <v>89</v>
      </c>
      <c r="E23" s="110">
        <v>0.08</v>
      </c>
      <c r="F23" s="111">
        <f>E23*F6*F8</f>
        <v>19310.121599999999</v>
      </c>
    </row>
    <row r="24" spans="1:9" ht="17.25" customHeight="1">
      <c r="A24" s="107">
        <v>14</v>
      </c>
      <c r="B24" s="108" t="s">
        <v>109</v>
      </c>
      <c r="C24" s="112"/>
      <c r="D24" s="95" t="s">
        <v>89</v>
      </c>
      <c r="E24" s="113">
        <v>0.35</v>
      </c>
      <c r="F24" s="111">
        <f>E24*F6*F8</f>
        <v>84481.781999999992</v>
      </c>
    </row>
    <row r="25" spans="1:9" ht="16.5" customHeight="1">
      <c r="A25" s="107">
        <v>15</v>
      </c>
      <c r="B25" s="108" t="s">
        <v>110</v>
      </c>
      <c r="C25" s="112"/>
      <c r="D25" s="95" t="s">
        <v>89</v>
      </c>
      <c r="E25" s="113">
        <v>3.26</v>
      </c>
      <c r="F25" s="111">
        <f>E25*F6*F8</f>
        <v>786887.45519999997</v>
      </c>
    </row>
    <row r="26" spans="1:9" ht="22.5">
      <c r="A26" s="114"/>
      <c r="B26" s="115"/>
      <c r="C26" s="116" t="s">
        <v>111</v>
      </c>
      <c r="D26" s="117" t="s">
        <v>89</v>
      </c>
      <c r="E26" s="118">
        <f>E22+E23+E24+E25</f>
        <v>22.859999999999992</v>
      </c>
      <c r="F26" s="119">
        <f>F22+F23+F24+F25</f>
        <v>5517867.2471999992</v>
      </c>
    </row>
    <row r="27" spans="1:9" ht="27" customHeight="1">
      <c r="A27" s="120"/>
      <c r="B27" s="121" t="s">
        <v>112</v>
      </c>
      <c r="C27" s="122"/>
      <c r="D27" s="123"/>
    </row>
    <row r="28" spans="1:9" ht="29.25" customHeight="1">
      <c r="A28" s="120"/>
      <c r="B28" s="124" t="s">
        <v>113</v>
      </c>
      <c r="C28" s="194" t="s">
        <v>114</v>
      </c>
      <c r="D28" s="194"/>
      <c r="E28" s="194"/>
      <c r="F28" s="194"/>
    </row>
  </sheetData>
  <mergeCells count="4">
    <mergeCell ref="B4:F4"/>
    <mergeCell ref="B5:E5"/>
    <mergeCell ref="B22:C22"/>
    <mergeCell ref="C28:F28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план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2024-02-21T06:52:47Z</dcterms:modified>
</cp:coreProperties>
</file>